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805" windowHeight="9705" tabRatio="500"/>
  </bookViews>
  <sheets>
    <sheet name="StTai" sheetId="1" r:id="rId1"/>
    <sheet name="StTal" sheetId="2" r:id="rId2"/>
    <sheet name="StTag" sheetId="3" r:id="rId3"/>
    <sheet name="StTdh" sheetId="4" r:id="rId4"/>
    <sheet name="StTdo" sheetId="5" r:id="rId5"/>
    <sheet name="StTdoR" sheetId="6" r:id="rId6"/>
    <sheet name="StTds" sheetId="7" state="hidden" r:id="rId7"/>
    <sheet name="StTdf" sheetId="8" state="hidden" r:id="rId8"/>
    <sheet name="StTwh" sheetId="9" r:id="rId9"/>
    <sheet name="StTwo" sheetId="10" r:id="rId10"/>
    <sheet name="StTws" sheetId="11" state="hidden" r:id="rId11"/>
    <sheet name="StTwf" sheetId="12" state="hidden" r:id="rId12"/>
    <sheet name="StTk" sheetId="13" r:id="rId13"/>
    <sheet name="Steuertabelle" sheetId="14" state="hidden" r:id="rId14"/>
  </sheets>
  <definedNames>
    <definedName name="AktJahr">Steuertabelle!$C$4</definedName>
    <definedName name="AktJahrMonat">Steuertabelle!$I$9</definedName>
    <definedName name="AktMonat">Steuertabelle!$C$5</definedName>
    <definedName name="AktQuartal">Steuertabelle!$F$12</definedName>
    <definedName name="AktQuartKurz">Steuertabelle!$F$14</definedName>
    <definedName name="AusfInstitut">Steuertabelle!$C$13</definedName>
    <definedName name="AuswertBasis">Steuertabelle!$F$7</definedName>
    <definedName name="CsvDateiName">Steuertabelle!$C$23</definedName>
    <definedName name="Datenart">Steuertabelle!$C$6</definedName>
    <definedName name="_xlnm.Print_Area" localSheetId="13">Steuertabelle!$A$1</definedName>
    <definedName name="_xlnm.Print_Area" localSheetId="2">StTag!$B$2:$E$48</definedName>
    <definedName name="_xlnm.Print_Area" localSheetId="0">StTai!$B$2:$I$73</definedName>
    <definedName name="_xlnm.Print_Area" localSheetId="1">StTal!$B$2:$G$58</definedName>
    <definedName name="_xlnm.Print_Area" localSheetId="7">StTdf!$A$1</definedName>
    <definedName name="_xlnm.Print_Area" localSheetId="3">StTdh!$B$2:$T$91</definedName>
    <definedName name="_xlnm.Print_Area" localSheetId="4">StTdo!$B$2:$N$87</definedName>
    <definedName name="_xlnm.Print_Area" localSheetId="5">StTdoR!$B$2:$X$87</definedName>
    <definedName name="_xlnm.Print_Area" localSheetId="6">StTds!$A$1</definedName>
    <definedName name="_xlnm.Print_Area" localSheetId="12">StTk!$B$2:$E$102</definedName>
    <definedName name="_xlnm.Print_Area" localSheetId="11">StTwf!$A$1</definedName>
    <definedName name="_xlnm.Print_Area" localSheetId="8">StTwh!$B$2:$I$88</definedName>
    <definedName name="_xlnm.Print_Area" localSheetId="9">StTwo!$B$2:$H$88</definedName>
    <definedName name="_xlnm.Print_Area" localSheetId="10">StTws!$A$1</definedName>
    <definedName name="_xlnm.Print_Titles" localSheetId="7">StTdf!$8:$11</definedName>
    <definedName name="_xlnm.Print_Titles" localSheetId="3">StTdh!$9:$15</definedName>
    <definedName name="_xlnm.Print_Titles" localSheetId="4">StTdo!$8:$11</definedName>
    <definedName name="_xlnm.Print_Titles" localSheetId="5">StTdoR!$8:$11</definedName>
    <definedName name="_xlnm.Print_Titles" localSheetId="6">StTds!$8:$11</definedName>
    <definedName name="_xlnm.Print_Titles" localSheetId="11">StTwf!$7:$12</definedName>
    <definedName name="_xlnm.Print_Titles" localSheetId="8">StTwh!$7:$12</definedName>
    <definedName name="_xlnm.Print_Titles" localSheetId="9">StTwo!$7:$12</definedName>
    <definedName name="_xlnm.Print_Titles" localSheetId="10">StTws!$7:$12</definedName>
    <definedName name="Einheit_Waehrung">Steuertabelle!$F$11</definedName>
    <definedName name="EndeBehOk">Steuertabelle!$I$7</definedName>
    <definedName name="ErstDatum">Steuertabelle!$C$3</definedName>
    <definedName name="ErstelltAm">Steuertabelle!$F$5</definedName>
    <definedName name="Excel_BuiltIn_Print_Titles" localSheetId="7">StTdf!$8:$11</definedName>
    <definedName name="Excel_BuiltIn_Print_Titles" localSheetId="3">StTdh!$9:$15</definedName>
    <definedName name="Excel_BuiltIn_Print_Titles" localSheetId="4">StTdo!$8:$11</definedName>
    <definedName name="Excel_BuiltIn_Print_Titles" localSheetId="5">StTdoR!$8:$11</definedName>
    <definedName name="Excel_BuiltIn_Print_Titles" localSheetId="6">StTds!$8:$11</definedName>
    <definedName name="Excel_BuiltIn_Print_Titles" localSheetId="11">StTwf!$7:$12</definedName>
    <definedName name="Excel_BuiltIn_Print_Titles" localSheetId="8">StTwh!$7:$12</definedName>
    <definedName name="Excel_BuiltIn_Print_Titles" localSheetId="9">StTwo!$7:$12</definedName>
    <definedName name="Excel_BuiltIn_Print_Titles" localSheetId="10">StTws!$7:$12</definedName>
    <definedName name="FnRwbBerF">Steuertabelle!$F$18</definedName>
    <definedName name="FnRwbBerH">Steuertabelle!$F$15</definedName>
    <definedName name="FnRwbBerO">Steuertabelle!$F$16</definedName>
    <definedName name="FnRwbBerS">Steuertabelle!$F$17</definedName>
    <definedName name="Institut">Steuertabelle!$C$7</definedName>
    <definedName name="InstitutsBez">Steuertabelle!$C$8</definedName>
    <definedName name="KomprimOk">Steuertabelle!$I$8</definedName>
    <definedName name="KzKomprimierung">Steuertabelle!$C$17</definedName>
    <definedName name="KzMitBuLand">Steuertabelle!$C$18</definedName>
    <definedName name="KzRbwBerF">Steuertabelle!$C$22</definedName>
    <definedName name="KzRbwBerH">Steuertabelle!$C$19</definedName>
    <definedName name="KzRbwBerO">Steuertabelle!$C$20</definedName>
    <definedName name="KzRbwBerS">Steuertabelle!$C$21</definedName>
    <definedName name="Leer">Steuertabelle!$F$6</definedName>
    <definedName name="MapArt">Steuertabelle!$I$6</definedName>
    <definedName name="MapVersDat">Steuertabelle!$I$4</definedName>
    <definedName name="MapVersNr">Steuertabelle!$I$5</definedName>
    <definedName name="NotizOhneInstitute">Steuertabelle!$I$7</definedName>
    <definedName name="ProgVersDat">Steuertabelle!$C$12</definedName>
    <definedName name="ProgVersNr">Steuertabelle!$C$11</definedName>
    <definedName name="RelevInstitute">Steuertabelle!$C$24</definedName>
    <definedName name="SdDezStellen">Steuertabelle!$C$16</definedName>
    <definedName name="StatistikBez">Steuertabelle!$F$4</definedName>
    <definedName name="StatistikNr">Steuertabelle!$F$3</definedName>
    <definedName name="Stichtag">Steuertabelle!$F$9</definedName>
    <definedName name="TagFussnoteH">StTag!$B$53</definedName>
    <definedName name="TagFussnoteO">StTag!$B$52</definedName>
    <definedName name="TagWertBerF">StTag!$D$45:$E$47</definedName>
    <definedName name="TagWertBerH">StTag!$D$9:$E$12</definedName>
    <definedName name="TagWertBerS">StTag!$D$33:$E$35</definedName>
    <definedName name="TaiBerAdresse">StTai!$G$2:$I$8</definedName>
    <definedName name="TaiBerLogo">StTai!$B$2</definedName>
    <definedName name="TaiFussnote">StTai!$B$71</definedName>
    <definedName name="TaiFussNoteF">StTai!$B$69</definedName>
    <definedName name="TaiFussNoteH">StTai!$B$27</definedName>
    <definedName name="TaiFussNoteO">StTai!$B$43</definedName>
    <definedName name="TaiFussNoteS">StTai!$B$56</definedName>
    <definedName name="TaiUebRbw1">StTai!$H$19</definedName>
    <definedName name="TaiUebRbw2">StTai!$H$32</definedName>
    <definedName name="TaiUebRbw3">StTai!$H$45</definedName>
    <definedName name="TaiUebRbw4">StTai!$H$58</definedName>
    <definedName name="TaiWertBerF">StTai!$D$60:$I$63</definedName>
    <definedName name="TaiWertBerH">StTai!$D$21:$I$24</definedName>
    <definedName name="TaiWertBerO">StTai!$D$34:$I$37</definedName>
    <definedName name="TaiWertBerS">StTai!$D$47:$I$50</definedName>
    <definedName name="TalFussnote">StTal!$B$60</definedName>
    <definedName name="TalWertBerF">StTal!$D$50:$G$58</definedName>
    <definedName name="TalWertBerH">StTal!$D$11:$G$19</definedName>
    <definedName name="TalWertBerO">StTal!$D$24:$G$32</definedName>
    <definedName name="TalWertBerS">StTal!$D$37:$G$45</definedName>
    <definedName name="TdfBerGesamt">StTdf!$C$12:$G$13</definedName>
    <definedName name="TdfBerStaaten">StTdf!$B$12:$C$433</definedName>
    <definedName name="TdfBerWerte">StTdf!$E$12:$G$433</definedName>
    <definedName name="TdfUebSumme">StTdf!$E$9</definedName>
    <definedName name="TdfWertBer">StTdf!$E$12:$G$433</definedName>
    <definedName name="TdhBerGesamt">StTdh!$C$16:$T$17</definedName>
    <definedName name="TdhBerStaaten">StTdh!$B$16:$C$91</definedName>
    <definedName name="TdhFussnote">StTdh!$C$92</definedName>
    <definedName name="TdhUebInsgesamt">StTdh!$E$11</definedName>
    <definedName name="TdhWertBerG">StTdh!$M$16:$R$91</definedName>
    <definedName name="TdhWertBerR">StTdh!$S$16:$T$91</definedName>
    <definedName name="TdhWertBerW">StTdh!$G$16:$K$91</definedName>
    <definedName name="TdoBerGesamt">StTdo!$C$12:$X$13</definedName>
    <definedName name="TdoBerStaaten">StTdo!$B$12:$C$87</definedName>
    <definedName name="TdoFussnoteA" localSheetId="4">StTdo!$C$90</definedName>
    <definedName name="TdoFussnoteG" localSheetId="4">StTdo!$C$89</definedName>
    <definedName name="TdoFussnoteR" localSheetId="4">StTdo!$C$88</definedName>
    <definedName name="TdoUebSumDw">StTdo!$E$9</definedName>
    <definedName name="TdoUebSumLf">StTdo!$T$9</definedName>
    <definedName name="TdoUebSumRl">StTdo!$O$9</definedName>
    <definedName name="TdoWertBerD">StTdo!$G$12:$J$87</definedName>
    <definedName name="TdoWertBerG" localSheetId="11">StTdo!$A$1:$L$12</definedName>
    <definedName name="TdoWertBerG" localSheetId="8">StTdo!$A$1:$L$12</definedName>
    <definedName name="TdoWertBerG" localSheetId="9">StTdo!$A$1:$L$12</definedName>
    <definedName name="TdoWertBerG" localSheetId="10">StTdo!$A$1:$L$12</definedName>
    <definedName name="TdoWertBerG">StTdo!$A$1:$L$12</definedName>
    <definedName name="TdoWertBerL">StTdo!$U$12:$X$87</definedName>
    <definedName name="TdoWertBerR">StTdo!$P$12:$S$87</definedName>
    <definedName name="TdsBerGesamt">StTds!$C$12:$I$13</definedName>
    <definedName name="TdsBerStaaten">StTds!$B$12:$C$433</definedName>
    <definedName name="TdsBerWerte">StTds!$F$12:$I$433</definedName>
    <definedName name="TdsUebSumme">StTds!$E$9</definedName>
    <definedName name="TdsWertBer">StTds!$F$12:$I$433</definedName>
    <definedName name="TkBerFlu">StTk!$B$82:$E$106</definedName>
    <definedName name="TkBerHyp">StTk!$B$7:$E$31</definedName>
    <definedName name="TkBerOef">StTk!$B$32:$E$56</definedName>
    <definedName name="TkBerSch">StTk!$B$57:$E$81</definedName>
    <definedName name="TkFussnote">StTk!$B$107</definedName>
    <definedName name="TvDatenart">Steuertabelle!$C$15</definedName>
    <definedName name="TvInstArt">Steuertabelle!$C$14</definedName>
    <definedName name="TvInstitute">Steuertabelle!$F$8</definedName>
    <definedName name="TwBerStaaten" localSheetId="11">StTwf!$B$13:$C$88</definedName>
    <definedName name="TwBerStaaten" localSheetId="8">StTwh!$B$13:$C$88</definedName>
    <definedName name="TwBerStaaten" localSheetId="9">StTwo!$B$13:$C$88</definedName>
    <definedName name="TwBerStaaten" localSheetId="10">StTws!$B$13:$C$88</definedName>
    <definedName name="TwFussnote" localSheetId="11">StTwf!$C$89</definedName>
    <definedName name="TwFussnote" localSheetId="8">StTwh!$C$89</definedName>
    <definedName name="TwFussnote" localSheetId="9">StTwo!$C$89</definedName>
    <definedName name="TwFussnote" localSheetId="10">StTws!$C$89</definedName>
    <definedName name="UebInstitutQuartal">Steuertabelle!$F$13</definedName>
    <definedName name="Version">Steuertabelle!$F$10</definedName>
    <definedName name="WaehrEinheit">Steuertabelle!$C$10</definedName>
    <definedName name="Waehrung">Steuertabelle!$C$9</definedName>
    <definedName name="WaehrungM">Steuertabelle!$C$9</definedName>
    <definedName name="WaehrungT">Steuertabelle!$C$10</definedName>
  </definedNames>
  <calcPr calcId="162913"/>
</workbook>
</file>

<file path=xl/calcChain.xml><?xml version="1.0" encoding="utf-8"?>
<calcChain xmlns="http://schemas.openxmlformats.org/spreadsheetml/2006/main">
  <c r="F18" i="14" l="1"/>
  <c r="F17" i="14"/>
  <c r="F16" i="14"/>
  <c r="F15" i="14"/>
  <c r="F14" i="14"/>
  <c r="F12" i="14"/>
  <c r="F13" i="14" s="1"/>
  <c r="F11" i="14"/>
  <c r="E12" i="10" s="1"/>
  <c r="G12" i="10" s="1"/>
  <c r="F10" i="14"/>
  <c r="F5" i="14" s="1"/>
  <c r="I9" i="14"/>
  <c r="C89" i="12" s="1"/>
  <c r="F9" i="14"/>
  <c r="F7" i="14"/>
  <c r="F8" i="14" s="1"/>
  <c r="E83" i="13"/>
  <c r="D83" i="13"/>
  <c r="E58" i="13"/>
  <c r="D58" i="13"/>
  <c r="E33" i="13"/>
  <c r="D33" i="13"/>
  <c r="E8" i="13"/>
  <c r="D8" i="13"/>
  <c r="D88" i="12"/>
  <c r="D87" i="12"/>
  <c r="D84" i="12"/>
  <c r="D82" i="12"/>
  <c r="D80" i="12"/>
  <c r="D79" i="12"/>
  <c r="D76" i="12"/>
  <c r="D74" i="12"/>
  <c r="D72" i="12"/>
  <c r="D71" i="12"/>
  <c r="D68" i="12"/>
  <c r="D66" i="12"/>
  <c r="D64" i="12"/>
  <c r="D63" i="12"/>
  <c r="D60" i="12"/>
  <c r="D58" i="12"/>
  <c r="D56" i="12"/>
  <c r="D55" i="12"/>
  <c r="D52" i="12"/>
  <c r="D50" i="12"/>
  <c r="D48" i="12"/>
  <c r="D47" i="12"/>
  <c r="D44" i="12"/>
  <c r="D42" i="12"/>
  <c r="D40" i="12"/>
  <c r="D39" i="12"/>
  <c r="D36" i="12"/>
  <c r="D34" i="12"/>
  <c r="D32" i="12"/>
  <c r="D31" i="12"/>
  <c r="D28" i="12"/>
  <c r="D26" i="12"/>
  <c r="D24" i="12"/>
  <c r="D23" i="12"/>
  <c r="D20" i="12"/>
  <c r="D18" i="12"/>
  <c r="D16" i="12"/>
  <c r="D15" i="12"/>
  <c r="D14" i="12"/>
  <c r="D86" i="12" s="1"/>
  <c r="D13" i="12"/>
  <c r="D81" i="12" s="1"/>
  <c r="G12" i="12"/>
  <c r="E12" i="12"/>
  <c r="D12" i="12"/>
  <c r="D83" i="11"/>
  <c r="D81" i="11"/>
  <c r="D76" i="11"/>
  <c r="D75" i="11"/>
  <c r="D73" i="11"/>
  <c r="D67" i="11"/>
  <c r="D65" i="11"/>
  <c r="D64" i="11"/>
  <c r="D59" i="11"/>
  <c r="D57" i="11"/>
  <c r="D51" i="11"/>
  <c r="D49" i="11"/>
  <c r="D43" i="11"/>
  <c r="D41" i="11"/>
  <c r="D38" i="11"/>
  <c r="D35" i="11"/>
  <c r="D33" i="11"/>
  <c r="D27" i="11"/>
  <c r="D25" i="11"/>
  <c r="D19" i="11"/>
  <c r="D17" i="11"/>
  <c r="D14" i="11"/>
  <c r="D13" i="11"/>
  <c r="D85" i="11" s="1"/>
  <c r="E12" i="11"/>
  <c r="G12" i="11" s="1"/>
  <c r="D12" i="11"/>
  <c r="C5" i="11"/>
  <c r="D88" i="10"/>
  <c r="D87" i="10"/>
  <c r="D84" i="10"/>
  <c r="D82" i="10"/>
  <c r="D80" i="10"/>
  <c r="D76" i="10"/>
  <c r="D74" i="10"/>
  <c r="D72" i="10"/>
  <c r="D68" i="10"/>
  <c r="D66" i="10"/>
  <c r="D64" i="10"/>
  <c r="D61" i="10"/>
  <c r="D60" i="10"/>
  <c r="D58" i="10"/>
  <c r="D56" i="10"/>
  <c r="D52" i="10"/>
  <c r="D50" i="10"/>
  <c r="D48" i="10"/>
  <c r="D44" i="10"/>
  <c r="D42" i="10"/>
  <c r="D40" i="10"/>
  <c r="D36" i="10"/>
  <c r="D34" i="10"/>
  <c r="D32" i="10"/>
  <c r="D28" i="10"/>
  <c r="D26" i="10"/>
  <c r="D24" i="10"/>
  <c r="D23" i="10"/>
  <c r="D20" i="10"/>
  <c r="D18" i="10"/>
  <c r="D16" i="10"/>
  <c r="D14" i="10"/>
  <c r="D86" i="10" s="1"/>
  <c r="D13" i="10"/>
  <c r="H12" i="10"/>
  <c r="F12" i="10"/>
  <c r="D12" i="10"/>
  <c r="C5" i="10"/>
  <c r="D88" i="9"/>
  <c r="D85" i="9"/>
  <c r="D83" i="9"/>
  <c r="D82" i="9"/>
  <c r="D80" i="9"/>
  <c r="D74" i="9"/>
  <c r="D72" i="9"/>
  <c r="D71" i="9"/>
  <c r="D69" i="9"/>
  <c r="D66" i="9"/>
  <c r="D64" i="9"/>
  <c r="D59" i="9"/>
  <c r="D58" i="9"/>
  <c r="D56" i="9"/>
  <c r="D50" i="9"/>
  <c r="D48" i="9"/>
  <c r="D47" i="9"/>
  <c r="D45" i="9"/>
  <c r="D43" i="9"/>
  <c r="D42" i="9"/>
  <c r="D40" i="9"/>
  <c r="D34" i="9"/>
  <c r="D32" i="9"/>
  <c r="D31" i="9"/>
  <c r="D26" i="9"/>
  <c r="D24" i="9"/>
  <c r="D21" i="9"/>
  <c r="D19" i="9"/>
  <c r="D18" i="9"/>
  <c r="D16" i="9"/>
  <c r="D14" i="9"/>
  <c r="D84" i="9" s="1"/>
  <c r="D13" i="9"/>
  <c r="D87" i="9" s="1"/>
  <c r="G12" i="9"/>
  <c r="E12" i="9"/>
  <c r="D12" i="9"/>
  <c r="C435" i="8"/>
  <c r="D400" i="8"/>
  <c r="D375" i="8"/>
  <c r="D344" i="8"/>
  <c r="D314" i="8"/>
  <c r="D290" i="8"/>
  <c r="D260" i="8"/>
  <c r="D238" i="8"/>
  <c r="D229" i="8"/>
  <c r="D205" i="8"/>
  <c r="D174" i="8"/>
  <c r="D152" i="8"/>
  <c r="D143" i="8"/>
  <c r="D120" i="8"/>
  <c r="D102" i="8"/>
  <c r="D94" i="8"/>
  <c r="D70" i="8"/>
  <c r="D54" i="8"/>
  <c r="D52" i="8"/>
  <c r="D36" i="8"/>
  <c r="D29" i="8"/>
  <c r="D13" i="8"/>
  <c r="D261" i="8" s="1"/>
  <c r="D12" i="8"/>
  <c r="E11" i="8"/>
  <c r="G11" i="8" s="1"/>
  <c r="D11" i="8"/>
  <c r="C6" i="8"/>
  <c r="C435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D52" i="7"/>
  <c r="E51" i="7"/>
  <c r="E50" i="7"/>
  <c r="E49" i="7"/>
  <c r="E48" i="7"/>
  <c r="E47" i="7"/>
  <c r="E46" i="7"/>
  <c r="E45" i="7"/>
  <c r="D45" i="7"/>
  <c r="E44" i="7"/>
  <c r="D44" i="7"/>
  <c r="E43" i="7"/>
  <c r="E42" i="7"/>
  <c r="E41" i="7"/>
  <c r="E40" i="7"/>
  <c r="E39" i="7"/>
  <c r="E38" i="7"/>
  <c r="D38" i="7"/>
  <c r="E37" i="7"/>
  <c r="E36" i="7"/>
  <c r="E35" i="7"/>
  <c r="E34" i="7"/>
  <c r="E33" i="7"/>
  <c r="E32" i="7"/>
  <c r="E31" i="7"/>
  <c r="E30" i="7"/>
  <c r="E29" i="7"/>
  <c r="E28" i="7"/>
  <c r="D28" i="7"/>
  <c r="E27" i="7"/>
  <c r="E26" i="7"/>
  <c r="E25" i="7"/>
  <c r="E24" i="7"/>
  <c r="E23" i="7"/>
  <c r="E22" i="7"/>
  <c r="D22" i="7"/>
  <c r="E21" i="7"/>
  <c r="D21" i="7"/>
  <c r="E20" i="7"/>
  <c r="E19" i="7"/>
  <c r="E18" i="7"/>
  <c r="E17" i="7"/>
  <c r="E16" i="7"/>
  <c r="E15" i="7"/>
  <c r="E14" i="7"/>
  <c r="D14" i="7"/>
  <c r="E13" i="7"/>
  <c r="D13" i="7"/>
  <c r="D61" i="7" s="1"/>
  <c r="E12" i="7"/>
  <c r="D12" i="7"/>
  <c r="G11" i="7"/>
  <c r="E11" i="7"/>
  <c r="D11" i="7"/>
  <c r="C6" i="7"/>
  <c r="C90" i="6"/>
  <c r="C89" i="6"/>
  <c r="C88" i="6"/>
  <c r="T87" i="6"/>
  <c r="O87" i="6"/>
  <c r="E87" i="6"/>
  <c r="T86" i="6"/>
  <c r="O86" i="6"/>
  <c r="E86" i="6"/>
  <c r="T85" i="6"/>
  <c r="O85" i="6"/>
  <c r="E85" i="6"/>
  <c r="T84" i="6"/>
  <c r="O84" i="6"/>
  <c r="E84" i="6"/>
  <c r="T83" i="6"/>
  <c r="O83" i="6"/>
  <c r="E83" i="6"/>
  <c r="T82" i="6"/>
  <c r="O82" i="6"/>
  <c r="E82" i="6"/>
  <c r="T81" i="6"/>
  <c r="O81" i="6"/>
  <c r="E81" i="6"/>
  <c r="T80" i="6"/>
  <c r="O80" i="6"/>
  <c r="E80" i="6"/>
  <c r="T79" i="6"/>
  <c r="O79" i="6"/>
  <c r="E79" i="6"/>
  <c r="T78" i="6"/>
  <c r="O78" i="6"/>
  <c r="E78" i="6"/>
  <c r="T77" i="6"/>
  <c r="O77" i="6"/>
  <c r="E77" i="6"/>
  <c r="T76" i="6"/>
  <c r="O76" i="6"/>
  <c r="E76" i="6"/>
  <c r="T75" i="6"/>
  <c r="O75" i="6"/>
  <c r="E75" i="6"/>
  <c r="T74" i="6"/>
  <c r="O74" i="6"/>
  <c r="E74" i="6"/>
  <c r="T73" i="6"/>
  <c r="O73" i="6"/>
  <c r="E73" i="6"/>
  <c r="T72" i="6"/>
  <c r="O72" i="6"/>
  <c r="E72" i="6"/>
  <c r="T71" i="6"/>
  <c r="O71" i="6"/>
  <c r="E71" i="6"/>
  <c r="T70" i="6"/>
  <c r="O70" i="6"/>
  <c r="E70" i="6"/>
  <c r="T69" i="6"/>
  <c r="O69" i="6"/>
  <c r="E69" i="6"/>
  <c r="T68" i="6"/>
  <c r="O68" i="6"/>
  <c r="E68" i="6"/>
  <c r="T67" i="6"/>
  <c r="O67" i="6"/>
  <c r="E67" i="6"/>
  <c r="T66" i="6"/>
  <c r="O66" i="6"/>
  <c r="E66" i="6"/>
  <c r="T65" i="6"/>
  <c r="O65" i="6"/>
  <c r="E65" i="6"/>
  <c r="T64" i="6"/>
  <c r="O64" i="6"/>
  <c r="E64" i="6"/>
  <c r="T63" i="6"/>
  <c r="O63" i="6"/>
  <c r="E63" i="6"/>
  <c r="T62" i="6"/>
  <c r="O62" i="6"/>
  <c r="E62" i="6"/>
  <c r="T61" i="6"/>
  <c r="O61" i="6"/>
  <c r="E61" i="6"/>
  <c r="T60" i="6"/>
  <c r="O60" i="6"/>
  <c r="E60" i="6"/>
  <c r="T59" i="6"/>
  <c r="O59" i="6"/>
  <c r="E59" i="6"/>
  <c r="T58" i="6"/>
  <c r="O58" i="6"/>
  <c r="E58" i="6"/>
  <c r="T57" i="6"/>
  <c r="O57" i="6"/>
  <c r="E57" i="6"/>
  <c r="T56" i="6"/>
  <c r="O56" i="6"/>
  <c r="E56" i="6"/>
  <c r="T55" i="6"/>
  <c r="O55" i="6"/>
  <c r="E55" i="6"/>
  <c r="T54" i="6"/>
  <c r="O54" i="6"/>
  <c r="E54" i="6"/>
  <c r="T53" i="6"/>
  <c r="O53" i="6"/>
  <c r="E53" i="6"/>
  <c r="T52" i="6"/>
  <c r="O52" i="6"/>
  <c r="E52" i="6"/>
  <c r="T51" i="6"/>
  <c r="O51" i="6"/>
  <c r="E51" i="6"/>
  <c r="T50" i="6"/>
  <c r="O50" i="6"/>
  <c r="E50" i="6"/>
  <c r="T49" i="6"/>
  <c r="O49" i="6"/>
  <c r="E49" i="6"/>
  <c r="T48" i="6"/>
  <c r="O48" i="6"/>
  <c r="E48" i="6"/>
  <c r="T47" i="6"/>
  <c r="O47" i="6"/>
  <c r="E47" i="6"/>
  <c r="T46" i="6"/>
  <c r="O46" i="6"/>
  <c r="E46" i="6"/>
  <c r="T45" i="6"/>
  <c r="O45" i="6"/>
  <c r="E45" i="6"/>
  <c r="T44" i="6"/>
  <c r="O44" i="6"/>
  <c r="E44" i="6"/>
  <c r="T43" i="6"/>
  <c r="O43" i="6"/>
  <c r="E43" i="6"/>
  <c r="T42" i="6"/>
  <c r="O42" i="6"/>
  <c r="E42" i="6"/>
  <c r="T41" i="6"/>
  <c r="O41" i="6"/>
  <c r="E41" i="6"/>
  <c r="T40" i="6"/>
  <c r="O40" i="6"/>
  <c r="E40" i="6"/>
  <c r="T39" i="6"/>
  <c r="O39" i="6"/>
  <c r="E39" i="6"/>
  <c r="T38" i="6"/>
  <c r="O38" i="6"/>
  <c r="E38" i="6"/>
  <c r="T37" i="6"/>
  <c r="O37" i="6"/>
  <c r="E37" i="6"/>
  <c r="T36" i="6"/>
  <c r="O36" i="6"/>
  <c r="E36" i="6"/>
  <c r="T35" i="6"/>
  <c r="O35" i="6"/>
  <c r="E35" i="6"/>
  <c r="T34" i="6"/>
  <c r="O34" i="6"/>
  <c r="E34" i="6"/>
  <c r="T33" i="6"/>
  <c r="O33" i="6"/>
  <c r="E33" i="6"/>
  <c r="T32" i="6"/>
  <c r="O32" i="6"/>
  <c r="E32" i="6"/>
  <c r="T31" i="6"/>
  <c r="O31" i="6"/>
  <c r="E31" i="6"/>
  <c r="T30" i="6"/>
  <c r="O30" i="6"/>
  <c r="E30" i="6"/>
  <c r="T29" i="6"/>
  <c r="O29" i="6"/>
  <c r="E29" i="6"/>
  <c r="T28" i="6"/>
  <c r="O28" i="6"/>
  <c r="E28" i="6"/>
  <c r="T27" i="6"/>
  <c r="O27" i="6"/>
  <c r="E27" i="6"/>
  <c r="T26" i="6"/>
  <c r="O26" i="6"/>
  <c r="E26" i="6"/>
  <c r="T25" i="6"/>
  <c r="O25" i="6"/>
  <c r="E25" i="6"/>
  <c r="T24" i="6"/>
  <c r="O24" i="6"/>
  <c r="E24" i="6"/>
  <c r="T23" i="6"/>
  <c r="O23" i="6"/>
  <c r="E23" i="6"/>
  <c r="T22" i="6"/>
  <c r="O22" i="6"/>
  <c r="E22" i="6"/>
  <c r="T21" i="6"/>
  <c r="O21" i="6"/>
  <c r="E21" i="6"/>
  <c r="T20" i="6"/>
  <c r="O20" i="6"/>
  <c r="E20" i="6"/>
  <c r="T19" i="6"/>
  <c r="O19" i="6"/>
  <c r="E19" i="6"/>
  <c r="T18" i="6"/>
  <c r="O18" i="6"/>
  <c r="E18" i="6"/>
  <c r="T17" i="6"/>
  <c r="O17" i="6"/>
  <c r="E17" i="6"/>
  <c r="T16" i="6"/>
  <c r="O16" i="6"/>
  <c r="E16" i="6"/>
  <c r="T15" i="6"/>
  <c r="O15" i="6"/>
  <c r="E15" i="6"/>
  <c r="T14" i="6"/>
  <c r="O14" i="6"/>
  <c r="E14" i="6"/>
  <c r="T13" i="6"/>
  <c r="O13" i="6"/>
  <c r="E13" i="6"/>
  <c r="D13" i="6"/>
  <c r="D87" i="6" s="1"/>
  <c r="T12" i="6"/>
  <c r="O12" i="6"/>
  <c r="E12" i="6"/>
  <c r="D12" i="6"/>
  <c r="D86" i="6" s="1"/>
  <c r="X11" i="6"/>
  <c r="T11" i="6"/>
  <c r="U11" i="6" s="1"/>
  <c r="S11" i="6"/>
  <c r="R11" i="6"/>
  <c r="P11" i="6"/>
  <c r="O11" i="6"/>
  <c r="Q11" i="6" s="1"/>
  <c r="N11" i="6"/>
  <c r="L11" i="6"/>
  <c r="K11" i="6"/>
  <c r="J11" i="6"/>
  <c r="I11" i="6"/>
  <c r="M11" i="6" s="1"/>
  <c r="H11" i="6"/>
  <c r="G11" i="6"/>
  <c r="F11" i="6"/>
  <c r="E11" i="6"/>
  <c r="D11" i="6"/>
  <c r="W10" i="6"/>
  <c r="V10" i="6"/>
  <c r="U10" i="6"/>
  <c r="S10" i="6"/>
  <c r="X10" i="6" s="1"/>
  <c r="R10" i="6"/>
  <c r="Q10" i="6"/>
  <c r="P10" i="6"/>
  <c r="U9" i="6"/>
  <c r="T9" i="6"/>
  <c r="O9" i="6"/>
  <c r="C6" i="6"/>
  <c r="C90" i="5"/>
  <c r="C89" i="5"/>
  <c r="C88" i="5"/>
  <c r="T87" i="5"/>
  <c r="O87" i="5"/>
  <c r="E87" i="5"/>
  <c r="T86" i="5"/>
  <c r="O86" i="5"/>
  <c r="E86" i="5"/>
  <c r="T85" i="5"/>
  <c r="O85" i="5"/>
  <c r="E85" i="5"/>
  <c r="T84" i="5"/>
  <c r="O84" i="5"/>
  <c r="E84" i="5"/>
  <c r="T83" i="5"/>
  <c r="O83" i="5"/>
  <c r="E83" i="5"/>
  <c r="T82" i="5"/>
  <c r="O82" i="5"/>
  <c r="E82" i="5"/>
  <c r="T81" i="5"/>
  <c r="O81" i="5"/>
  <c r="E81" i="5"/>
  <c r="T80" i="5"/>
  <c r="O80" i="5"/>
  <c r="E80" i="5"/>
  <c r="T79" i="5"/>
  <c r="O79" i="5"/>
  <c r="E79" i="5"/>
  <c r="T78" i="5"/>
  <c r="O78" i="5"/>
  <c r="E78" i="5"/>
  <c r="T77" i="5"/>
  <c r="O77" i="5"/>
  <c r="E77" i="5"/>
  <c r="T76" i="5"/>
  <c r="O76" i="5"/>
  <c r="E76" i="5"/>
  <c r="T75" i="5"/>
  <c r="O75" i="5"/>
  <c r="E75" i="5"/>
  <c r="T74" i="5"/>
  <c r="O74" i="5"/>
  <c r="E74" i="5"/>
  <c r="T73" i="5"/>
  <c r="O73" i="5"/>
  <c r="E73" i="5"/>
  <c r="T72" i="5"/>
  <c r="O72" i="5"/>
  <c r="E72" i="5"/>
  <c r="T71" i="5"/>
  <c r="O71" i="5"/>
  <c r="E71" i="5"/>
  <c r="T70" i="5"/>
  <c r="O70" i="5"/>
  <c r="E70" i="5"/>
  <c r="T69" i="5"/>
  <c r="O69" i="5"/>
  <c r="E69" i="5"/>
  <c r="T68" i="5"/>
  <c r="O68" i="5"/>
  <c r="E68" i="5"/>
  <c r="T67" i="5"/>
  <c r="O67" i="5"/>
  <c r="E67" i="5"/>
  <c r="T66" i="5"/>
  <c r="O66" i="5"/>
  <c r="E66" i="5"/>
  <c r="T65" i="5"/>
  <c r="O65" i="5"/>
  <c r="E65" i="5"/>
  <c r="T64" i="5"/>
  <c r="O64" i="5"/>
  <c r="E64" i="5"/>
  <c r="T63" i="5"/>
  <c r="O63" i="5"/>
  <c r="E63" i="5"/>
  <c r="T62" i="5"/>
  <c r="O62" i="5"/>
  <c r="E62" i="5"/>
  <c r="T61" i="5"/>
  <c r="O61" i="5"/>
  <c r="E61" i="5"/>
  <c r="T60" i="5"/>
  <c r="O60" i="5"/>
  <c r="E60" i="5"/>
  <c r="T59" i="5"/>
  <c r="O59" i="5"/>
  <c r="E59" i="5"/>
  <c r="T58" i="5"/>
  <c r="O58" i="5"/>
  <c r="E58" i="5"/>
  <c r="T57" i="5"/>
  <c r="O57" i="5"/>
  <c r="E57" i="5"/>
  <c r="T56" i="5"/>
  <c r="O56" i="5"/>
  <c r="E56" i="5"/>
  <c r="T55" i="5"/>
  <c r="O55" i="5"/>
  <c r="E55" i="5"/>
  <c r="T54" i="5"/>
  <c r="O54" i="5"/>
  <c r="E54" i="5"/>
  <c r="T53" i="5"/>
  <c r="O53" i="5"/>
  <c r="E53" i="5"/>
  <c r="T52" i="5"/>
  <c r="O52" i="5"/>
  <c r="E52" i="5"/>
  <c r="T51" i="5"/>
  <c r="O51" i="5"/>
  <c r="E51" i="5"/>
  <c r="T50" i="5"/>
  <c r="O50" i="5"/>
  <c r="E50" i="5"/>
  <c r="T49" i="5"/>
  <c r="O49" i="5"/>
  <c r="E49" i="5"/>
  <c r="T48" i="5"/>
  <c r="O48" i="5"/>
  <c r="E48" i="5"/>
  <c r="T47" i="5"/>
  <c r="O47" i="5"/>
  <c r="E47" i="5"/>
  <c r="T46" i="5"/>
  <c r="O46" i="5"/>
  <c r="E46" i="5"/>
  <c r="T45" i="5"/>
  <c r="O45" i="5"/>
  <c r="E45" i="5"/>
  <c r="T44" i="5"/>
  <c r="O44" i="5"/>
  <c r="E44" i="5"/>
  <c r="T43" i="5"/>
  <c r="O43" i="5"/>
  <c r="E43" i="5"/>
  <c r="T42" i="5"/>
  <c r="O42" i="5"/>
  <c r="E42" i="5"/>
  <c r="T41" i="5"/>
  <c r="O41" i="5"/>
  <c r="E41" i="5"/>
  <c r="T40" i="5"/>
  <c r="O40" i="5"/>
  <c r="E40" i="5"/>
  <c r="T39" i="5"/>
  <c r="O39" i="5"/>
  <c r="E39" i="5"/>
  <c r="T38" i="5"/>
  <c r="O38" i="5"/>
  <c r="E38" i="5"/>
  <c r="T37" i="5"/>
  <c r="O37" i="5"/>
  <c r="E37" i="5"/>
  <c r="T36" i="5"/>
  <c r="O36" i="5"/>
  <c r="E36" i="5"/>
  <c r="T35" i="5"/>
  <c r="O35" i="5"/>
  <c r="E35" i="5"/>
  <c r="T34" i="5"/>
  <c r="O34" i="5"/>
  <c r="E34" i="5"/>
  <c r="T33" i="5"/>
  <c r="O33" i="5"/>
  <c r="E33" i="5"/>
  <c r="T32" i="5"/>
  <c r="O32" i="5"/>
  <c r="E32" i="5"/>
  <c r="T31" i="5"/>
  <c r="O31" i="5"/>
  <c r="E31" i="5"/>
  <c r="T30" i="5"/>
  <c r="O30" i="5"/>
  <c r="E30" i="5"/>
  <c r="T29" i="5"/>
  <c r="O29" i="5"/>
  <c r="E29" i="5"/>
  <c r="T28" i="5"/>
  <c r="O28" i="5"/>
  <c r="E28" i="5"/>
  <c r="T27" i="5"/>
  <c r="O27" i="5"/>
  <c r="E27" i="5"/>
  <c r="T26" i="5"/>
  <c r="O26" i="5"/>
  <c r="E26" i="5"/>
  <c r="T25" i="5"/>
  <c r="O25" i="5"/>
  <c r="E25" i="5"/>
  <c r="T24" i="5"/>
  <c r="O24" i="5"/>
  <c r="E24" i="5"/>
  <c r="T23" i="5"/>
  <c r="O23" i="5"/>
  <c r="E23" i="5"/>
  <c r="T22" i="5"/>
  <c r="O22" i="5"/>
  <c r="E22" i="5"/>
  <c r="T21" i="5"/>
  <c r="O21" i="5"/>
  <c r="E21" i="5"/>
  <c r="T20" i="5"/>
  <c r="O20" i="5"/>
  <c r="E20" i="5"/>
  <c r="T19" i="5"/>
  <c r="O19" i="5"/>
  <c r="E19" i="5"/>
  <c r="T18" i="5"/>
  <c r="O18" i="5"/>
  <c r="E18" i="5"/>
  <c r="T17" i="5"/>
  <c r="O17" i="5"/>
  <c r="E17" i="5"/>
  <c r="T16" i="5"/>
  <c r="O16" i="5"/>
  <c r="E16" i="5"/>
  <c r="T15" i="5"/>
  <c r="O15" i="5"/>
  <c r="E15" i="5"/>
  <c r="T14" i="5"/>
  <c r="O14" i="5"/>
  <c r="E14" i="5"/>
  <c r="T13" i="5"/>
  <c r="O13" i="5"/>
  <c r="E13" i="5"/>
  <c r="D13" i="5"/>
  <c r="D35" i="5" s="1"/>
  <c r="T12" i="5"/>
  <c r="O12" i="5"/>
  <c r="E12" i="5"/>
  <c r="D12" i="5"/>
  <c r="E11" i="5"/>
  <c r="J11" i="5" s="1"/>
  <c r="D11" i="5"/>
  <c r="X10" i="5"/>
  <c r="U10" i="5"/>
  <c r="S10" i="5"/>
  <c r="R10" i="5"/>
  <c r="W10" i="5" s="1"/>
  <c r="Q10" i="5"/>
  <c r="V10" i="5" s="1"/>
  <c r="P10" i="5"/>
  <c r="U9" i="5"/>
  <c r="T9" i="5"/>
  <c r="O9" i="5"/>
  <c r="C6" i="5"/>
  <c r="C92" i="4"/>
  <c r="L91" i="4"/>
  <c r="F91" i="4"/>
  <c r="E91" i="4" s="1"/>
  <c r="L90" i="4"/>
  <c r="F90" i="4"/>
  <c r="E90" i="4"/>
  <c r="L89" i="4"/>
  <c r="F89" i="4"/>
  <c r="E89" i="4" s="1"/>
  <c r="L88" i="4"/>
  <c r="F88" i="4"/>
  <c r="E88" i="4"/>
  <c r="L87" i="4"/>
  <c r="F87" i="4"/>
  <c r="E87" i="4" s="1"/>
  <c r="L86" i="4"/>
  <c r="F86" i="4"/>
  <c r="E86" i="4"/>
  <c r="L85" i="4"/>
  <c r="F85" i="4"/>
  <c r="E85" i="4" s="1"/>
  <c r="L84" i="4"/>
  <c r="F84" i="4"/>
  <c r="E84" i="4"/>
  <c r="L83" i="4"/>
  <c r="F83" i="4"/>
  <c r="E83" i="4" s="1"/>
  <c r="L82" i="4"/>
  <c r="F82" i="4"/>
  <c r="E82" i="4"/>
  <c r="L81" i="4"/>
  <c r="F81" i="4"/>
  <c r="E81" i="4" s="1"/>
  <c r="L80" i="4"/>
  <c r="F80" i="4"/>
  <c r="E80" i="4"/>
  <c r="L79" i="4"/>
  <c r="F79" i="4"/>
  <c r="E79" i="4" s="1"/>
  <c r="L78" i="4"/>
  <c r="F78" i="4"/>
  <c r="E78" i="4"/>
  <c r="L77" i="4"/>
  <c r="F77" i="4"/>
  <c r="E77" i="4" s="1"/>
  <c r="L76" i="4"/>
  <c r="F76" i="4"/>
  <c r="E76" i="4"/>
  <c r="L75" i="4"/>
  <c r="F75" i="4"/>
  <c r="E75" i="4" s="1"/>
  <c r="L74" i="4"/>
  <c r="F74" i="4"/>
  <c r="E74" i="4"/>
  <c r="L73" i="4"/>
  <c r="F73" i="4"/>
  <c r="E73" i="4" s="1"/>
  <c r="L72" i="4"/>
  <c r="F72" i="4"/>
  <c r="E72" i="4"/>
  <c r="L71" i="4"/>
  <c r="F71" i="4"/>
  <c r="E71" i="4" s="1"/>
  <c r="L70" i="4"/>
  <c r="F70" i="4"/>
  <c r="E70" i="4"/>
  <c r="L69" i="4"/>
  <c r="F69" i="4"/>
  <c r="E69" i="4" s="1"/>
  <c r="L68" i="4"/>
  <c r="F68" i="4"/>
  <c r="E68" i="4"/>
  <c r="L67" i="4"/>
  <c r="F67" i="4"/>
  <c r="E67" i="4" s="1"/>
  <c r="L66" i="4"/>
  <c r="F66" i="4"/>
  <c r="E66" i="4"/>
  <c r="L65" i="4"/>
  <c r="F65" i="4"/>
  <c r="E65" i="4" s="1"/>
  <c r="L64" i="4"/>
  <c r="F64" i="4"/>
  <c r="E64" i="4"/>
  <c r="L63" i="4"/>
  <c r="F63" i="4"/>
  <c r="E63" i="4" s="1"/>
  <c r="L62" i="4"/>
  <c r="F62" i="4"/>
  <c r="E62" i="4"/>
  <c r="L61" i="4"/>
  <c r="F61" i="4"/>
  <c r="E61" i="4" s="1"/>
  <c r="L60" i="4"/>
  <c r="F60" i="4"/>
  <c r="E60" i="4"/>
  <c r="L59" i="4"/>
  <c r="F59" i="4"/>
  <c r="E59" i="4" s="1"/>
  <c r="L58" i="4"/>
  <c r="F58" i="4"/>
  <c r="E58" i="4"/>
  <c r="L57" i="4"/>
  <c r="F57" i="4"/>
  <c r="E57" i="4" s="1"/>
  <c r="L56" i="4"/>
  <c r="F56" i="4"/>
  <c r="E56" i="4"/>
  <c r="L55" i="4"/>
  <c r="F55" i="4"/>
  <c r="E55" i="4" s="1"/>
  <c r="L54" i="4"/>
  <c r="F54" i="4"/>
  <c r="E54" i="4"/>
  <c r="L53" i="4"/>
  <c r="F53" i="4"/>
  <c r="E53" i="4" s="1"/>
  <c r="L52" i="4"/>
  <c r="F52" i="4"/>
  <c r="E52" i="4"/>
  <c r="L51" i="4"/>
  <c r="F51" i="4"/>
  <c r="E51" i="4" s="1"/>
  <c r="L50" i="4"/>
  <c r="F50" i="4"/>
  <c r="E50" i="4"/>
  <c r="L49" i="4"/>
  <c r="F49" i="4"/>
  <c r="E49" i="4" s="1"/>
  <c r="L48" i="4"/>
  <c r="F48" i="4"/>
  <c r="E48" i="4"/>
  <c r="L47" i="4"/>
  <c r="F47" i="4"/>
  <c r="E47" i="4" s="1"/>
  <c r="L46" i="4"/>
  <c r="F46" i="4"/>
  <c r="E46" i="4"/>
  <c r="L45" i="4"/>
  <c r="F45" i="4"/>
  <c r="E45" i="4" s="1"/>
  <c r="L44" i="4"/>
  <c r="F44" i="4"/>
  <c r="E44" i="4"/>
  <c r="L43" i="4"/>
  <c r="F43" i="4"/>
  <c r="E43" i="4" s="1"/>
  <c r="L42" i="4"/>
  <c r="F42" i="4"/>
  <c r="E42" i="4"/>
  <c r="L41" i="4"/>
  <c r="F41" i="4"/>
  <c r="E41" i="4" s="1"/>
  <c r="L40" i="4"/>
  <c r="F40" i="4"/>
  <c r="E40" i="4"/>
  <c r="L39" i="4"/>
  <c r="F39" i="4"/>
  <c r="E39" i="4" s="1"/>
  <c r="L38" i="4"/>
  <c r="F38" i="4"/>
  <c r="E38" i="4"/>
  <c r="L37" i="4"/>
  <c r="F37" i="4"/>
  <c r="E37" i="4" s="1"/>
  <c r="L36" i="4"/>
  <c r="F36" i="4"/>
  <c r="E36" i="4"/>
  <c r="L35" i="4"/>
  <c r="F35" i="4"/>
  <c r="E35" i="4" s="1"/>
  <c r="L34" i="4"/>
  <c r="F34" i="4"/>
  <c r="E34" i="4"/>
  <c r="L33" i="4"/>
  <c r="F33" i="4"/>
  <c r="E33" i="4" s="1"/>
  <c r="L32" i="4"/>
  <c r="F32" i="4"/>
  <c r="E32" i="4"/>
  <c r="L31" i="4"/>
  <c r="F31" i="4"/>
  <c r="E31" i="4" s="1"/>
  <c r="L30" i="4"/>
  <c r="F30" i="4"/>
  <c r="E30" i="4"/>
  <c r="L29" i="4"/>
  <c r="F29" i="4"/>
  <c r="E29" i="4" s="1"/>
  <c r="L28" i="4"/>
  <c r="F28" i="4"/>
  <c r="E28" i="4"/>
  <c r="L27" i="4"/>
  <c r="F27" i="4"/>
  <c r="E27" i="4" s="1"/>
  <c r="L26" i="4"/>
  <c r="F26" i="4"/>
  <c r="E26" i="4"/>
  <c r="L25" i="4"/>
  <c r="F25" i="4"/>
  <c r="E25" i="4" s="1"/>
  <c r="L24" i="4"/>
  <c r="F24" i="4"/>
  <c r="E24" i="4"/>
  <c r="L23" i="4"/>
  <c r="F23" i="4"/>
  <c r="E23" i="4" s="1"/>
  <c r="L22" i="4"/>
  <c r="F22" i="4"/>
  <c r="E22" i="4"/>
  <c r="L21" i="4"/>
  <c r="F21" i="4"/>
  <c r="E21" i="4" s="1"/>
  <c r="L20" i="4"/>
  <c r="F20" i="4"/>
  <c r="E20" i="4"/>
  <c r="L19" i="4"/>
  <c r="F19" i="4"/>
  <c r="E19" i="4" s="1"/>
  <c r="L18" i="4"/>
  <c r="F18" i="4"/>
  <c r="E18" i="4"/>
  <c r="L17" i="4"/>
  <c r="F17" i="4"/>
  <c r="E17" i="4" s="1"/>
  <c r="D17" i="4"/>
  <c r="D91" i="4" s="1"/>
  <c r="L16" i="4"/>
  <c r="F16" i="4"/>
  <c r="E16" i="4"/>
  <c r="D16" i="4"/>
  <c r="D90" i="4" s="1"/>
  <c r="T15" i="4"/>
  <c r="S15" i="4"/>
  <c r="L15" i="4"/>
  <c r="R15" i="4" s="1"/>
  <c r="K15" i="4"/>
  <c r="I15" i="4"/>
  <c r="H15" i="4"/>
  <c r="F15" i="4"/>
  <c r="E15" i="4"/>
  <c r="J15" i="4" s="1"/>
  <c r="D15" i="4"/>
  <c r="R14" i="4"/>
  <c r="Q14" i="4"/>
  <c r="M13" i="4"/>
  <c r="G13" i="4"/>
  <c r="F13" i="4"/>
  <c r="L13" i="4" s="1"/>
  <c r="C7" i="4"/>
  <c r="B53" i="3"/>
  <c r="B52" i="3"/>
  <c r="E48" i="3"/>
  <c r="D48" i="3"/>
  <c r="E44" i="3"/>
  <c r="D44" i="3"/>
  <c r="E43" i="3"/>
  <c r="D43" i="3"/>
  <c r="B41" i="3"/>
  <c r="E36" i="3"/>
  <c r="D36" i="3"/>
  <c r="E32" i="3"/>
  <c r="D32" i="3"/>
  <c r="E31" i="3"/>
  <c r="D31" i="3"/>
  <c r="B29" i="3"/>
  <c r="E24" i="3"/>
  <c r="D24" i="3"/>
  <c r="D20" i="3"/>
  <c r="E20" i="3" s="1"/>
  <c r="E19" i="3"/>
  <c r="D19" i="3"/>
  <c r="B17" i="3"/>
  <c r="E13" i="3"/>
  <c r="D13" i="3"/>
  <c r="E8" i="3"/>
  <c r="D8" i="3"/>
  <c r="E7" i="3"/>
  <c r="D7" i="3"/>
  <c r="B5" i="3"/>
  <c r="B60" i="2"/>
  <c r="F49" i="2"/>
  <c r="E49" i="2"/>
  <c r="G49" i="2" s="1"/>
  <c r="D49" i="2"/>
  <c r="G48" i="2"/>
  <c r="F48" i="2"/>
  <c r="F47" i="2"/>
  <c r="D47" i="2"/>
  <c r="F36" i="2"/>
  <c r="E36" i="2"/>
  <c r="G36" i="2" s="1"/>
  <c r="D36" i="2"/>
  <c r="G35" i="2"/>
  <c r="F35" i="2"/>
  <c r="F34" i="2"/>
  <c r="D34" i="2"/>
  <c r="F23" i="2"/>
  <c r="E23" i="2"/>
  <c r="G23" i="2" s="1"/>
  <c r="D23" i="2"/>
  <c r="G22" i="2"/>
  <c r="F22" i="2"/>
  <c r="F21" i="2"/>
  <c r="D21" i="2"/>
  <c r="F10" i="2"/>
  <c r="E10" i="2"/>
  <c r="G10" i="2" s="1"/>
  <c r="D10" i="2"/>
  <c r="G9" i="2"/>
  <c r="F9" i="2"/>
  <c r="F8" i="2"/>
  <c r="D8" i="2"/>
  <c r="B5" i="2"/>
  <c r="B71" i="1"/>
  <c r="B69" i="1"/>
  <c r="G68" i="1"/>
  <c r="F68" i="1"/>
  <c r="E68" i="1"/>
  <c r="D68" i="1"/>
  <c r="C67" i="1"/>
  <c r="I65" i="1"/>
  <c r="H65" i="1"/>
  <c r="G65" i="1"/>
  <c r="F65" i="1"/>
  <c r="E65" i="1"/>
  <c r="D65" i="1"/>
  <c r="I64" i="1"/>
  <c r="H64" i="1"/>
  <c r="G64" i="1"/>
  <c r="F64" i="1"/>
  <c r="E64" i="1"/>
  <c r="D64" i="1"/>
  <c r="C64" i="1"/>
  <c r="C63" i="1"/>
  <c r="C61" i="1"/>
  <c r="C60" i="1"/>
  <c r="C62" i="1" s="1"/>
  <c r="I59" i="1"/>
  <c r="H59" i="1"/>
  <c r="F59" i="1"/>
  <c r="E59" i="1"/>
  <c r="G59" i="1" s="1"/>
  <c r="D59" i="1"/>
  <c r="B56" i="1"/>
  <c r="G55" i="1"/>
  <c r="F55" i="1"/>
  <c r="E55" i="1"/>
  <c r="D55" i="1"/>
  <c r="I52" i="1"/>
  <c r="H52" i="1"/>
  <c r="G52" i="1"/>
  <c r="F52" i="1"/>
  <c r="E52" i="1"/>
  <c r="D52" i="1"/>
  <c r="I51" i="1"/>
  <c r="H51" i="1"/>
  <c r="G51" i="1"/>
  <c r="F51" i="1"/>
  <c r="E51" i="1"/>
  <c r="D51" i="1"/>
  <c r="C51" i="1"/>
  <c r="C50" i="1"/>
  <c r="C47" i="1"/>
  <c r="C49" i="1" s="1"/>
  <c r="H46" i="1"/>
  <c r="F46" i="1"/>
  <c r="E46" i="1"/>
  <c r="I46" i="1" s="1"/>
  <c r="D46" i="1"/>
  <c r="B43" i="1"/>
  <c r="G42" i="1"/>
  <c r="F42" i="1"/>
  <c r="E42" i="1"/>
  <c r="D42" i="1"/>
  <c r="I39" i="1"/>
  <c r="F39" i="1"/>
  <c r="D39" i="1"/>
  <c r="I38" i="1"/>
  <c r="H38" i="1"/>
  <c r="H39" i="1" s="1"/>
  <c r="G38" i="1"/>
  <c r="G39" i="1" s="1"/>
  <c r="F38" i="1"/>
  <c r="E38" i="1"/>
  <c r="E39" i="1" s="1"/>
  <c r="D38" i="1"/>
  <c r="C34" i="1"/>
  <c r="C35" i="1" s="1"/>
  <c r="H33" i="1"/>
  <c r="E33" i="1"/>
  <c r="I33" i="1" s="1"/>
  <c r="D33" i="1"/>
  <c r="F33" i="1" s="1"/>
  <c r="B30" i="1"/>
  <c r="G29" i="1"/>
  <c r="F29" i="1"/>
  <c r="E29" i="1"/>
  <c r="D29" i="1"/>
  <c r="I26" i="1"/>
  <c r="H26" i="1"/>
  <c r="G26" i="1"/>
  <c r="F26" i="1"/>
  <c r="I25" i="1"/>
  <c r="H25" i="1"/>
  <c r="G25" i="1"/>
  <c r="F25" i="1"/>
  <c r="E25" i="1"/>
  <c r="E26" i="1" s="1"/>
  <c r="D25" i="1"/>
  <c r="D26" i="1" s="1"/>
  <c r="C21" i="1"/>
  <c r="C25" i="1" s="1"/>
  <c r="H20" i="1"/>
  <c r="G20" i="1"/>
  <c r="E20" i="1"/>
  <c r="I20" i="1" s="1"/>
  <c r="D20" i="1"/>
  <c r="F20" i="1" s="1"/>
  <c r="B17" i="1"/>
  <c r="B16" i="1"/>
  <c r="D87" i="5" l="1"/>
  <c r="D85" i="5"/>
  <c r="D83" i="5"/>
  <c r="D81" i="5"/>
  <c r="D21" i="5"/>
  <c r="D31" i="5"/>
  <c r="D39" i="5"/>
  <c r="D49" i="5"/>
  <c r="D53" i="5"/>
  <c r="D59" i="5"/>
  <c r="D63" i="5"/>
  <c r="F11" i="5"/>
  <c r="D335" i="7"/>
  <c r="D17" i="5"/>
  <c r="D37" i="5"/>
  <c r="D45" i="5"/>
  <c r="D55" i="5"/>
  <c r="C41" i="1"/>
  <c r="C36" i="1"/>
  <c r="G46" i="1"/>
  <c r="M15" i="4"/>
  <c r="D18" i="4"/>
  <c r="D20" i="4"/>
  <c r="D22" i="4"/>
  <c r="D24" i="4"/>
  <c r="D26" i="4"/>
  <c r="D28" i="4"/>
  <c r="D30" i="4"/>
  <c r="D32" i="4"/>
  <c r="D34" i="4"/>
  <c r="D36" i="4"/>
  <c r="D38" i="4"/>
  <c r="D40" i="4"/>
  <c r="D42" i="4"/>
  <c r="D44" i="4"/>
  <c r="D46" i="4"/>
  <c r="D48" i="4"/>
  <c r="D50" i="4"/>
  <c r="D52" i="4"/>
  <c r="D54" i="4"/>
  <c r="D56" i="4"/>
  <c r="D58" i="4"/>
  <c r="D60" i="4"/>
  <c r="D62" i="4"/>
  <c r="D64" i="4"/>
  <c r="D66" i="4"/>
  <c r="D68" i="4"/>
  <c r="D70" i="4"/>
  <c r="D72" i="4"/>
  <c r="D74" i="4"/>
  <c r="D76" i="4"/>
  <c r="D78" i="4"/>
  <c r="D80" i="4"/>
  <c r="D82" i="4"/>
  <c r="D84" i="4"/>
  <c r="D86" i="4"/>
  <c r="D88" i="4"/>
  <c r="G11" i="5"/>
  <c r="O11" i="5"/>
  <c r="D79" i="5"/>
  <c r="H11" i="7"/>
  <c r="F11" i="7"/>
  <c r="I11" i="7"/>
  <c r="D41" i="5"/>
  <c r="C37" i="1"/>
  <c r="N15" i="4"/>
  <c r="H11" i="5"/>
  <c r="D77" i="5"/>
  <c r="D19" i="5"/>
  <c r="D25" i="5"/>
  <c r="D47" i="5"/>
  <c r="C22" i="1"/>
  <c r="C28" i="1"/>
  <c r="C38" i="1"/>
  <c r="G15" i="4"/>
  <c r="O15" i="4"/>
  <c r="I11" i="5"/>
  <c r="D86" i="5"/>
  <c r="D84" i="5"/>
  <c r="D82" i="5"/>
  <c r="D80" i="5"/>
  <c r="D78" i="5"/>
  <c r="D76" i="5"/>
  <c r="D74" i="5"/>
  <c r="D72" i="5"/>
  <c r="D70" i="5"/>
  <c r="D68" i="5"/>
  <c r="D14" i="5"/>
  <c r="D16" i="5"/>
  <c r="D18" i="5"/>
  <c r="D20" i="5"/>
  <c r="D22" i="5"/>
  <c r="D24" i="5"/>
  <c r="D26" i="5"/>
  <c r="D28" i="5"/>
  <c r="D30" i="5"/>
  <c r="D32" i="5"/>
  <c r="D34" i="5"/>
  <c r="D36" i="5"/>
  <c r="D38" i="5"/>
  <c r="D40" i="5"/>
  <c r="D42" i="5"/>
  <c r="D44" i="5"/>
  <c r="D46" i="5"/>
  <c r="D48" i="5"/>
  <c r="D50" i="5"/>
  <c r="D52" i="5"/>
  <c r="D54" i="5"/>
  <c r="D56" i="5"/>
  <c r="D58" i="5"/>
  <c r="D60" i="5"/>
  <c r="D62" i="5"/>
  <c r="D64" i="5"/>
  <c r="D66" i="5"/>
  <c r="D75" i="5"/>
  <c r="V11" i="6"/>
  <c r="D432" i="7"/>
  <c r="D428" i="7"/>
  <c r="D424" i="7"/>
  <c r="D420" i="7"/>
  <c r="D416" i="7"/>
  <c r="D412" i="7"/>
  <c r="D408" i="7"/>
  <c r="D404" i="7"/>
  <c r="D400" i="7"/>
  <c r="D396" i="7"/>
  <c r="D392" i="7"/>
  <c r="D388" i="7"/>
  <c r="D384" i="7"/>
  <c r="D380" i="7"/>
  <c r="D376" i="7"/>
  <c r="D372" i="7"/>
  <c r="D368" i="7"/>
  <c r="D364" i="7"/>
  <c r="D360" i="7"/>
  <c r="D356" i="7"/>
  <c r="D352" i="7"/>
  <c r="D348" i="7"/>
  <c r="D344" i="7"/>
  <c r="D340" i="7"/>
  <c r="D336" i="7"/>
  <c r="D332" i="7"/>
  <c r="D328" i="7"/>
  <c r="D324" i="7"/>
  <c r="D320" i="7"/>
  <c r="D316" i="7"/>
  <c r="D312" i="7"/>
  <c r="D426" i="7"/>
  <c r="D394" i="7"/>
  <c r="D362" i="7"/>
  <c r="D330" i="7"/>
  <c r="D430" i="7"/>
  <c r="D398" i="7"/>
  <c r="D366" i="7"/>
  <c r="D334" i="7"/>
  <c r="D402" i="7"/>
  <c r="D370" i="7"/>
  <c r="D338" i="7"/>
  <c r="D406" i="7"/>
  <c r="D374" i="7"/>
  <c r="D342" i="7"/>
  <c r="D310" i="7"/>
  <c r="D306" i="7"/>
  <c r="D302" i="7"/>
  <c r="D298" i="7"/>
  <c r="D294" i="7"/>
  <c r="D290" i="7"/>
  <c r="D286" i="7"/>
  <c r="D282" i="7"/>
  <c r="D278" i="7"/>
  <c r="D274" i="7"/>
  <c r="D270" i="7"/>
  <c r="D266" i="7"/>
  <c r="D262" i="7"/>
  <c r="D258" i="7"/>
  <c r="D254" i="7"/>
  <c r="D250" i="7"/>
  <c r="D246" i="7"/>
  <c r="D242" i="7"/>
  <c r="D238" i="7"/>
  <c r="D234" i="7"/>
  <c r="D230" i="7"/>
  <c r="D226" i="7"/>
  <c r="D222" i="7"/>
  <c r="D218" i="7"/>
  <c r="D214" i="7"/>
  <c r="D210" i="7"/>
  <c r="D206" i="7"/>
  <c r="D202" i="7"/>
  <c r="D198" i="7"/>
  <c r="D194" i="7"/>
  <c r="D190" i="7"/>
  <c r="D186" i="7"/>
  <c r="D182" i="7"/>
  <c r="D178" i="7"/>
  <c r="D174" i="7"/>
  <c r="D170" i="7"/>
  <c r="D166" i="7"/>
  <c r="D162" i="7"/>
  <c r="D158" i="7"/>
  <c r="D154" i="7"/>
  <c r="D150" i="7"/>
  <c r="D146" i="7"/>
  <c r="D142" i="7"/>
  <c r="D138" i="7"/>
  <c r="D134" i="7"/>
  <c r="D130" i="7"/>
  <c r="D126" i="7"/>
  <c r="D122" i="7"/>
  <c r="D118" i="7"/>
  <c r="D114" i="7"/>
  <c r="D110" i="7"/>
  <c r="D106" i="7"/>
  <c r="D102" i="7"/>
  <c r="D98" i="7"/>
  <c r="D94" i="7"/>
  <c r="D90" i="7"/>
  <c r="D86" i="7"/>
  <c r="D82" i="7"/>
  <c r="D410" i="7"/>
  <c r="D378" i="7"/>
  <c r="D346" i="7"/>
  <c r="D314" i="7"/>
  <c r="D414" i="7"/>
  <c r="D382" i="7"/>
  <c r="D350" i="7"/>
  <c r="D418" i="7"/>
  <c r="D386" i="7"/>
  <c r="D354" i="7"/>
  <c r="D322" i="7"/>
  <c r="D422" i="7"/>
  <c r="D308" i="7"/>
  <c r="D292" i="7"/>
  <c r="D276" i="7"/>
  <c r="D260" i="7"/>
  <c r="D244" i="7"/>
  <c r="D228" i="7"/>
  <c r="D212" i="7"/>
  <c r="D196" i="7"/>
  <c r="D180" i="7"/>
  <c r="D164" i="7"/>
  <c r="D148" i="7"/>
  <c r="D132" i="7"/>
  <c r="D116" i="7"/>
  <c r="D100" i="7"/>
  <c r="D84" i="7"/>
  <c r="D74" i="7"/>
  <c r="D56" i="7"/>
  <c r="D42" i="7"/>
  <c r="D24" i="7"/>
  <c r="D78" i="7"/>
  <c r="D60" i="7"/>
  <c r="D46" i="7"/>
  <c r="D326" i="7"/>
  <c r="D296" i="7"/>
  <c r="D280" i="7"/>
  <c r="D264" i="7"/>
  <c r="D248" i="7"/>
  <c r="D232" i="7"/>
  <c r="D216" i="7"/>
  <c r="D200" i="7"/>
  <c r="D184" i="7"/>
  <c r="D168" i="7"/>
  <c r="D152" i="7"/>
  <c r="D136" i="7"/>
  <c r="D120" i="7"/>
  <c r="D104" i="7"/>
  <c r="D88" i="7"/>
  <c r="D64" i="7"/>
  <c r="D50" i="7"/>
  <c r="D32" i="7"/>
  <c r="D18" i="7"/>
  <c r="D390" i="7"/>
  <c r="D318" i="7"/>
  <c r="D68" i="7"/>
  <c r="D300" i="7"/>
  <c r="D284" i="7"/>
  <c r="D268" i="7"/>
  <c r="D252" i="7"/>
  <c r="D236" i="7"/>
  <c r="D220" i="7"/>
  <c r="D204" i="7"/>
  <c r="D188" i="7"/>
  <c r="D172" i="7"/>
  <c r="D156" i="7"/>
  <c r="D140" i="7"/>
  <c r="D124" i="7"/>
  <c r="D108" i="7"/>
  <c r="D92" i="7"/>
  <c r="D72" i="7"/>
  <c r="D58" i="7"/>
  <c r="D40" i="7"/>
  <c r="D26" i="7"/>
  <c r="D76" i="7"/>
  <c r="D62" i="7"/>
  <c r="D358" i="7"/>
  <c r="D304" i="7"/>
  <c r="D288" i="7"/>
  <c r="D272" i="7"/>
  <c r="D256" i="7"/>
  <c r="D240" i="7"/>
  <c r="D224" i="7"/>
  <c r="D208" i="7"/>
  <c r="D192" i="7"/>
  <c r="D176" i="7"/>
  <c r="D160" i="7"/>
  <c r="D144" i="7"/>
  <c r="D128" i="7"/>
  <c r="D112" i="7"/>
  <c r="D96" i="7"/>
  <c r="D80" i="7"/>
  <c r="D66" i="7"/>
  <c r="D48" i="7"/>
  <c r="D34" i="7"/>
  <c r="D16" i="7"/>
  <c r="D29" i="7"/>
  <c r="D27" i="5"/>
  <c r="D61" i="5"/>
  <c r="P15" i="4"/>
  <c r="D73" i="5"/>
  <c r="W11" i="6"/>
  <c r="D36" i="7"/>
  <c r="D54" i="7"/>
  <c r="D15" i="5"/>
  <c r="D23" i="5"/>
  <c r="D33" i="5"/>
  <c r="D43" i="5"/>
  <c r="D51" i="5"/>
  <c r="D57" i="5"/>
  <c r="D65" i="5"/>
  <c r="C23" i="1"/>
  <c r="G33" i="1"/>
  <c r="C24" i="1"/>
  <c r="C48" i="1"/>
  <c r="Q15" i="4"/>
  <c r="D23" i="4"/>
  <c r="D33" i="4"/>
  <c r="D41" i="4"/>
  <c r="D45" i="4"/>
  <c r="D49" i="4"/>
  <c r="D59" i="4"/>
  <c r="D65" i="4"/>
  <c r="D73" i="4"/>
  <c r="D87" i="4"/>
  <c r="D71" i="5"/>
  <c r="D417" i="7"/>
  <c r="D403" i="7"/>
  <c r="D385" i="7"/>
  <c r="D371" i="7"/>
  <c r="D353" i="7"/>
  <c r="D339" i="7"/>
  <c r="D321" i="7"/>
  <c r="D421" i="7"/>
  <c r="D407" i="7"/>
  <c r="D389" i="7"/>
  <c r="D375" i="7"/>
  <c r="D357" i="7"/>
  <c r="D343" i="7"/>
  <c r="D325" i="7"/>
  <c r="D311" i="7"/>
  <c r="D307" i="7"/>
  <c r="D303" i="7"/>
  <c r="D299" i="7"/>
  <c r="D295" i="7"/>
  <c r="D291" i="7"/>
  <c r="D287" i="7"/>
  <c r="D283" i="7"/>
  <c r="D279" i="7"/>
  <c r="D275" i="7"/>
  <c r="D271" i="7"/>
  <c r="D267" i="7"/>
  <c r="D263" i="7"/>
  <c r="D259" i="7"/>
  <c r="D255" i="7"/>
  <c r="D251" i="7"/>
  <c r="D247" i="7"/>
  <c r="D243" i="7"/>
  <c r="D239" i="7"/>
  <c r="D235" i="7"/>
  <c r="D231" i="7"/>
  <c r="D227" i="7"/>
  <c r="D223" i="7"/>
  <c r="D219" i="7"/>
  <c r="D215" i="7"/>
  <c r="D211" i="7"/>
  <c r="D207" i="7"/>
  <c r="D203" i="7"/>
  <c r="D199" i="7"/>
  <c r="D195" i="7"/>
  <c r="D191" i="7"/>
  <c r="D187" i="7"/>
  <c r="D183" i="7"/>
  <c r="D179" i="7"/>
  <c r="D175" i="7"/>
  <c r="D171" i="7"/>
  <c r="D167" i="7"/>
  <c r="D163" i="7"/>
  <c r="D159" i="7"/>
  <c r="D155" i="7"/>
  <c r="D151" i="7"/>
  <c r="D147" i="7"/>
  <c r="D143" i="7"/>
  <c r="D139" i="7"/>
  <c r="D135" i="7"/>
  <c r="D131" i="7"/>
  <c r="D127" i="7"/>
  <c r="D123" i="7"/>
  <c r="D119" i="7"/>
  <c r="D115" i="7"/>
  <c r="D111" i="7"/>
  <c r="D107" i="7"/>
  <c r="D103" i="7"/>
  <c r="D99" i="7"/>
  <c r="D95" i="7"/>
  <c r="D91" i="7"/>
  <c r="D87" i="7"/>
  <c r="D83" i="7"/>
  <c r="D79" i="7"/>
  <c r="D75" i="7"/>
  <c r="D71" i="7"/>
  <c r="D67" i="7"/>
  <c r="D63" i="7"/>
  <c r="D59" i="7"/>
  <c r="D55" i="7"/>
  <c r="D51" i="7"/>
  <c r="D47" i="7"/>
  <c r="D43" i="7"/>
  <c r="D39" i="7"/>
  <c r="D35" i="7"/>
  <c r="D31" i="7"/>
  <c r="D27" i="7"/>
  <c r="D23" i="7"/>
  <c r="D19" i="7"/>
  <c r="D15" i="7"/>
  <c r="D425" i="7"/>
  <c r="D411" i="7"/>
  <c r="D393" i="7"/>
  <c r="D379" i="7"/>
  <c r="D361" i="7"/>
  <c r="D347" i="7"/>
  <c r="D329" i="7"/>
  <c r="D315" i="7"/>
  <c r="D429" i="7"/>
  <c r="D415" i="7"/>
  <c r="D397" i="7"/>
  <c r="D383" i="7"/>
  <c r="D365" i="7"/>
  <c r="D351" i="7"/>
  <c r="D333" i="7"/>
  <c r="D319" i="7"/>
  <c r="D433" i="7"/>
  <c r="D419" i="7"/>
  <c r="D401" i="7"/>
  <c r="D387" i="7"/>
  <c r="D369" i="7"/>
  <c r="D355" i="7"/>
  <c r="D337" i="7"/>
  <c r="D323" i="7"/>
  <c r="D423" i="7"/>
  <c r="D405" i="7"/>
  <c r="D391" i="7"/>
  <c r="D373" i="7"/>
  <c r="D359" i="7"/>
  <c r="D341" i="7"/>
  <c r="D427" i="7"/>
  <c r="D409" i="7"/>
  <c r="D395" i="7"/>
  <c r="D377" i="7"/>
  <c r="D363" i="7"/>
  <c r="D345" i="7"/>
  <c r="D331" i="7"/>
  <c r="D313" i="7"/>
  <c r="D349" i="7"/>
  <c r="D327" i="7"/>
  <c r="D297" i="7"/>
  <c r="D281" i="7"/>
  <c r="D265" i="7"/>
  <c r="D249" i="7"/>
  <c r="D233" i="7"/>
  <c r="D217" i="7"/>
  <c r="D201" i="7"/>
  <c r="D185" i="7"/>
  <c r="D169" i="7"/>
  <c r="D153" i="7"/>
  <c r="D137" i="7"/>
  <c r="D121" i="7"/>
  <c r="D105" i="7"/>
  <c r="D89" i="7"/>
  <c r="D65" i="7"/>
  <c r="D33" i="7"/>
  <c r="D399" i="7"/>
  <c r="D69" i="7"/>
  <c r="D413" i="7"/>
  <c r="D301" i="7"/>
  <c r="D285" i="7"/>
  <c r="D269" i="7"/>
  <c r="D253" i="7"/>
  <c r="D237" i="7"/>
  <c r="D221" i="7"/>
  <c r="D205" i="7"/>
  <c r="D189" i="7"/>
  <c r="D173" i="7"/>
  <c r="D157" i="7"/>
  <c r="D141" i="7"/>
  <c r="D125" i="7"/>
  <c r="D109" i="7"/>
  <c r="D93" i="7"/>
  <c r="D73" i="7"/>
  <c r="D41" i="7"/>
  <c r="D77" i="7"/>
  <c r="D367" i="7"/>
  <c r="D305" i="7"/>
  <c r="D289" i="7"/>
  <c r="D273" i="7"/>
  <c r="D257" i="7"/>
  <c r="D241" i="7"/>
  <c r="D225" i="7"/>
  <c r="D209" i="7"/>
  <c r="D193" i="7"/>
  <c r="D177" i="7"/>
  <c r="D161" i="7"/>
  <c r="D145" i="7"/>
  <c r="D129" i="7"/>
  <c r="D113" i="7"/>
  <c r="D97" i="7"/>
  <c r="D81" i="7"/>
  <c r="D49" i="7"/>
  <c r="D17" i="7"/>
  <c r="D381" i="7"/>
  <c r="D317" i="7"/>
  <c r="D53" i="7"/>
  <c r="D431" i="7"/>
  <c r="D309" i="7"/>
  <c r="D293" i="7"/>
  <c r="D277" i="7"/>
  <c r="D261" i="7"/>
  <c r="D245" i="7"/>
  <c r="D229" i="7"/>
  <c r="D213" i="7"/>
  <c r="D197" i="7"/>
  <c r="D181" i="7"/>
  <c r="D165" i="7"/>
  <c r="D149" i="7"/>
  <c r="D133" i="7"/>
  <c r="D117" i="7"/>
  <c r="D101" i="7"/>
  <c r="D85" i="7"/>
  <c r="D57" i="7"/>
  <c r="D25" i="7"/>
  <c r="D30" i="7"/>
  <c r="D29" i="5"/>
  <c r="D67" i="5"/>
  <c r="C54" i="1"/>
  <c r="D19" i="4"/>
  <c r="D21" i="4"/>
  <c r="D25" i="4"/>
  <c r="D27" i="4"/>
  <c r="D29" i="4"/>
  <c r="D31" i="4"/>
  <c r="D35" i="4"/>
  <c r="D37" i="4"/>
  <c r="D39" i="4"/>
  <c r="D43" i="4"/>
  <c r="D47" i="4"/>
  <c r="D51" i="4"/>
  <c r="D53" i="4"/>
  <c r="D55" i="4"/>
  <c r="D57" i="4"/>
  <c r="D61" i="4"/>
  <c r="D63" i="4"/>
  <c r="D67" i="4"/>
  <c r="D69" i="4"/>
  <c r="D71" i="4"/>
  <c r="D75" i="4"/>
  <c r="D77" i="4"/>
  <c r="D79" i="4"/>
  <c r="D81" i="4"/>
  <c r="D83" i="4"/>
  <c r="D85" i="4"/>
  <c r="D89" i="4"/>
  <c r="D69" i="5"/>
  <c r="D20" i="7"/>
  <c r="D37" i="7"/>
  <c r="D70" i="7"/>
  <c r="D14" i="6"/>
  <c r="D16" i="6"/>
  <c r="D18" i="6"/>
  <c r="D20" i="6"/>
  <c r="D22" i="6"/>
  <c r="D24" i="6"/>
  <c r="D26" i="6"/>
  <c r="D28" i="6"/>
  <c r="D30" i="6"/>
  <c r="D32" i="6"/>
  <c r="D34" i="6"/>
  <c r="D36" i="6"/>
  <c r="D38" i="6"/>
  <c r="D40" i="6"/>
  <c r="D42" i="6"/>
  <c r="D44" i="6"/>
  <c r="D46" i="6"/>
  <c r="D48" i="6"/>
  <c r="D50" i="6"/>
  <c r="D52" i="6"/>
  <c r="D54" i="6"/>
  <c r="D56" i="6"/>
  <c r="D58" i="6"/>
  <c r="D60" i="6"/>
  <c r="D62" i="6"/>
  <c r="D64" i="6"/>
  <c r="D66" i="6"/>
  <c r="D68" i="6"/>
  <c r="D70" i="6"/>
  <c r="D72" i="6"/>
  <c r="D74" i="6"/>
  <c r="D76" i="6"/>
  <c r="D78" i="6"/>
  <c r="D80" i="6"/>
  <c r="D82" i="6"/>
  <c r="D84" i="6"/>
  <c r="D15" i="6"/>
  <c r="D17" i="6"/>
  <c r="D19" i="6"/>
  <c r="D21" i="6"/>
  <c r="D23" i="6"/>
  <c r="D25" i="6"/>
  <c r="D27" i="6"/>
  <c r="D29" i="6"/>
  <c r="D31" i="6"/>
  <c r="D33" i="6"/>
  <c r="D35" i="6"/>
  <c r="D37" i="6"/>
  <c r="D39" i="6"/>
  <c r="D41" i="6"/>
  <c r="D43" i="6"/>
  <c r="D45" i="6"/>
  <c r="D47" i="6"/>
  <c r="D49" i="6"/>
  <c r="D51" i="6"/>
  <c r="D53" i="6"/>
  <c r="D55" i="6"/>
  <c r="D57" i="6"/>
  <c r="D59" i="6"/>
  <c r="D61" i="6"/>
  <c r="D63" i="6"/>
  <c r="D65" i="6"/>
  <c r="D67" i="6"/>
  <c r="D69" i="6"/>
  <c r="D71" i="6"/>
  <c r="D73" i="6"/>
  <c r="D75" i="6"/>
  <c r="D77" i="6"/>
  <c r="D79" i="6"/>
  <c r="D81" i="6"/>
  <c r="D83" i="6"/>
  <c r="D85" i="6"/>
  <c r="D430" i="8"/>
  <c r="D422" i="8"/>
  <c r="D414" i="8"/>
  <c r="D406" i="8"/>
  <c r="D398" i="8"/>
  <c r="D408" i="8"/>
  <c r="D396" i="8"/>
  <c r="D384" i="8"/>
  <c r="D374" i="8"/>
  <c r="D364" i="8"/>
  <c r="D352" i="8"/>
  <c r="D342" i="8"/>
  <c r="D332" i="8"/>
  <c r="D320" i="8"/>
  <c r="D310" i="8"/>
  <c r="D300" i="8"/>
  <c r="D288" i="8"/>
  <c r="D278" i="8"/>
  <c r="D268" i="8"/>
  <c r="D256" i="8"/>
  <c r="D246" i="8"/>
  <c r="D236" i="8"/>
  <c r="D224" i="8"/>
  <c r="D214" i="8"/>
  <c r="D204" i="8"/>
  <c r="D192" i="8"/>
  <c r="D182" i="8"/>
  <c r="D172" i="8"/>
  <c r="D160" i="8"/>
  <c r="D150" i="8"/>
  <c r="D140" i="8"/>
  <c r="D128" i="8"/>
  <c r="D110" i="8"/>
  <c r="D92" i="8"/>
  <c r="D432" i="8"/>
  <c r="D420" i="8"/>
  <c r="D394" i="8"/>
  <c r="D362" i="8"/>
  <c r="D330" i="8"/>
  <c r="D298" i="8"/>
  <c r="D266" i="8"/>
  <c r="D234" i="8"/>
  <c r="D202" i="8"/>
  <c r="D170" i="8"/>
  <c r="D138" i="8"/>
  <c r="D118" i="8"/>
  <c r="D100" i="8"/>
  <c r="D82" i="8"/>
  <c r="D74" i="8"/>
  <c r="D66" i="8"/>
  <c r="D58" i="8"/>
  <c r="D50" i="8"/>
  <c r="D42" i="8"/>
  <c r="D34" i="8"/>
  <c r="D26" i="8"/>
  <c r="D18" i="8"/>
  <c r="D418" i="8"/>
  <c r="D392" i="8"/>
  <c r="D382" i="8"/>
  <c r="D372" i="8"/>
  <c r="D360" i="8"/>
  <c r="D350" i="8"/>
  <c r="D340" i="8"/>
  <c r="D328" i="8"/>
  <c r="D318" i="8"/>
  <c r="D308" i="8"/>
  <c r="D296" i="8"/>
  <c r="D286" i="8"/>
  <c r="D276" i="8"/>
  <c r="D264" i="8"/>
  <c r="D254" i="8"/>
  <c r="D244" i="8"/>
  <c r="D232" i="8"/>
  <c r="D222" i="8"/>
  <c r="D212" i="8"/>
  <c r="D200" i="8"/>
  <c r="D190" i="8"/>
  <c r="D180" i="8"/>
  <c r="D168" i="8"/>
  <c r="D158" i="8"/>
  <c r="D148" i="8"/>
  <c r="D136" i="8"/>
  <c r="D126" i="8"/>
  <c r="D108" i="8"/>
  <c r="D90" i="8"/>
  <c r="D416" i="8"/>
  <c r="D404" i="8"/>
  <c r="D370" i="8"/>
  <c r="D338" i="8"/>
  <c r="D306" i="8"/>
  <c r="D274" i="8"/>
  <c r="D242" i="8"/>
  <c r="D210" i="8"/>
  <c r="D178" i="8"/>
  <c r="D146" i="8"/>
  <c r="D116" i="8"/>
  <c r="D98" i="8"/>
  <c r="D88" i="8"/>
  <c r="D80" i="8"/>
  <c r="D72" i="8"/>
  <c r="D64" i="8"/>
  <c r="D56" i="8"/>
  <c r="D48" i="8"/>
  <c r="D40" i="8"/>
  <c r="D32" i="8"/>
  <c r="D24" i="8"/>
  <c r="D16" i="8"/>
  <c r="D428" i="8"/>
  <c r="D402" i="8"/>
  <c r="D390" i="8"/>
  <c r="D380" i="8"/>
  <c r="D368" i="8"/>
  <c r="D358" i="8"/>
  <c r="D348" i="8"/>
  <c r="D336" i="8"/>
  <c r="D326" i="8"/>
  <c r="D316" i="8"/>
  <c r="D304" i="8"/>
  <c r="D294" i="8"/>
  <c r="D284" i="8"/>
  <c r="D272" i="8"/>
  <c r="D262" i="8"/>
  <c r="D252" i="8"/>
  <c r="D240" i="8"/>
  <c r="D230" i="8"/>
  <c r="D220" i="8"/>
  <c r="D208" i="8"/>
  <c r="D198" i="8"/>
  <c r="D188" i="8"/>
  <c r="D176" i="8"/>
  <c r="D166" i="8"/>
  <c r="D156" i="8"/>
  <c r="D144" i="8"/>
  <c r="D134" i="8"/>
  <c r="D124" i="8"/>
  <c r="D106" i="8"/>
  <c r="D96" i="8"/>
  <c r="D30" i="8"/>
  <c r="D53" i="8"/>
  <c r="D76" i="8"/>
  <c r="D95" i="8"/>
  <c r="D122" i="8"/>
  <c r="D151" i="8"/>
  <c r="D175" i="8"/>
  <c r="D206" i="8"/>
  <c r="D237" i="8"/>
  <c r="D292" i="8"/>
  <c r="D322" i="8"/>
  <c r="D346" i="8"/>
  <c r="D376" i="8"/>
  <c r="D410" i="8"/>
  <c r="I12" i="9"/>
  <c r="F12" i="9"/>
  <c r="H12" i="9"/>
  <c r="D433" i="8"/>
  <c r="D425" i="8"/>
  <c r="D417" i="8"/>
  <c r="D409" i="8"/>
  <c r="D401" i="8"/>
  <c r="D393" i="8"/>
  <c r="D385" i="8"/>
  <c r="D377" i="8"/>
  <c r="D369" i="8"/>
  <c r="D361" i="8"/>
  <c r="D353" i="8"/>
  <c r="D345" i="8"/>
  <c r="D337" i="8"/>
  <c r="D329" i="8"/>
  <c r="D321" i="8"/>
  <c r="D313" i="8"/>
  <c r="D305" i="8"/>
  <c r="D297" i="8"/>
  <c r="D289" i="8"/>
  <c r="D281" i="8"/>
  <c r="D273" i="8"/>
  <c r="D265" i="8"/>
  <c r="D257" i="8"/>
  <c r="D249" i="8"/>
  <c r="D241" i="8"/>
  <c r="D233" i="8"/>
  <c r="D225" i="8"/>
  <c r="D217" i="8"/>
  <c r="D209" i="8"/>
  <c r="D201" i="8"/>
  <c r="D193" i="8"/>
  <c r="D185" i="8"/>
  <c r="D177" i="8"/>
  <c r="D169" i="8"/>
  <c r="D161" i="8"/>
  <c r="D153" i="8"/>
  <c r="D145" i="8"/>
  <c r="D137" i="8"/>
  <c r="D129" i="8"/>
  <c r="D121" i="8"/>
  <c r="D113" i="8"/>
  <c r="D105" i="8"/>
  <c r="D97" i="8"/>
  <c r="D89" i="8"/>
  <c r="D427" i="8"/>
  <c r="D419" i="8"/>
  <c r="D411" i="8"/>
  <c r="D403" i="8"/>
  <c r="D395" i="8"/>
  <c r="D387" i="8"/>
  <c r="D379" i="8"/>
  <c r="D371" i="8"/>
  <c r="D363" i="8"/>
  <c r="D355" i="8"/>
  <c r="D347" i="8"/>
  <c r="D339" i="8"/>
  <c r="D331" i="8"/>
  <c r="D323" i="8"/>
  <c r="D315" i="8"/>
  <c r="D307" i="8"/>
  <c r="D299" i="8"/>
  <c r="D291" i="8"/>
  <c r="D283" i="8"/>
  <c r="D275" i="8"/>
  <c r="D267" i="8"/>
  <c r="D259" i="8"/>
  <c r="D251" i="8"/>
  <c r="D243" i="8"/>
  <c r="D235" i="8"/>
  <c r="D227" i="8"/>
  <c r="D219" i="8"/>
  <c r="D211" i="8"/>
  <c r="D203" i="8"/>
  <c r="D195" i="8"/>
  <c r="D187" i="8"/>
  <c r="D179" i="8"/>
  <c r="D171" i="8"/>
  <c r="D163" i="8"/>
  <c r="D155" i="8"/>
  <c r="D147" i="8"/>
  <c r="D139" i="8"/>
  <c r="D131" i="8"/>
  <c r="D421" i="8"/>
  <c r="D119" i="8"/>
  <c r="D101" i="8"/>
  <c r="D83" i="8"/>
  <c r="D75" i="8"/>
  <c r="D67" i="8"/>
  <c r="D59" i="8"/>
  <c r="D51" i="8"/>
  <c r="D43" i="8"/>
  <c r="D35" i="8"/>
  <c r="D27" i="8"/>
  <c r="D19" i="8"/>
  <c r="D407" i="8"/>
  <c r="D383" i="8"/>
  <c r="D373" i="8"/>
  <c r="D351" i="8"/>
  <c r="D341" i="8"/>
  <c r="D319" i="8"/>
  <c r="D309" i="8"/>
  <c r="D287" i="8"/>
  <c r="D277" i="8"/>
  <c r="D255" i="8"/>
  <c r="D245" i="8"/>
  <c r="D223" i="8"/>
  <c r="D213" i="8"/>
  <c r="D191" i="8"/>
  <c r="D181" i="8"/>
  <c r="D159" i="8"/>
  <c r="D149" i="8"/>
  <c r="D127" i="8"/>
  <c r="D109" i="8"/>
  <c r="D91" i="8"/>
  <c r="D431" i="8"/>
  <c r="D405" i="8"/>
  <c r="D117" i="8"/>
  <c r="D99" i="8"/>
  <c r="D81" i="8"/>
  <c r="D73" i="8"/>
  <c r="D65" i="8"/>
  <c r="D57" i="8"/>
  <c r="D49" i="8"/>
  <c r="D41" i="8"/>
  <c r="D33" i="8"/>
  <c r="D25" i="8"/>
  <c r="D17" i="8"/>
  <c r="D429" i="8"/>
  <c r="D391" i="8"/>
  <c r="D381" i="8"/>
  <c r="D359" i="8"/>
  <c r="D349" i="8"/>
  <c r="D327" i="8"/>
  <c r="D317" i="8"/>
  <c r="D295" i="8"/>
  <c r="D285" i="8"/>
  <c r="D263" i="8"/>
  <c r="D253" i="8"/>
  <c r="D231" i="8"/>
  <c r="D221" i="8"/>
  <c r="D199" i="8"/>
  <c r="D189" i="8"/>
  <c r="D167" i="8"/>
  <c r="D157" i="8"/>
  <c r="D135" i="8"/>
  <c r="D125" i="8"/>
  <c r="D107" i="8"/>
  <c r="D415" i="8"/>
  <c r="D115" i="8"/>
  <c r="D87" i="8"/>
  <c r="D79" i="8"/>
  <c r="D71" i="8"/>
  <c r="D63" i="8"/>
  <c r="D55" i="8"/>
  <c r="D47" i="8"/>
  <c r="D39" i="8"/>
  <c r="D31" i="8"/>
  <c r="D23" i="8"/>
  <c r="D15" i="8"/>
  <c r="D77" i="8"/>
  <c r="D123" i="8"/>
  <c r="D183" i="8"/>
  <c r="D207" i="8"/>
  <c r="D269" i="8"/>
  <c r="D293" i="8"/>
  <c r="D324" i="8"/>
  <c r="D354" i="8"/>
  <c r="D378" i="8"/>
  <c r="D412" i="8"/>
  <c r="D14" i="8"/>
  <c r="D37" i="8"/>
  <c r="D60" i="8"/>
  <c r="D78" i="8"/>
  <c r="D103" i="8"/>
  <c r="D130" i="8"/>
  <c r="D154" i="8"/>
  <c r="D184" i="8"/>
  <c r="D215" i="8"/>
  <c r="D239" i="8"/>
  <c r="D270" i="8"/>
  <c r="D301" i="8"/>
  <c r="D325" i="8"/>
  <c r="D356" i="8"/>
  <c r="D386" i="8"/>
  <c r="D413" i="8"/>
  <c r="D20" i="8"/>
  <c r="D38" i="8"/>
  <c r="D61" i="8"/>
  <c r="D84" i="8"/>
  <c r="D104" i="8"/>
  <c r="D132" i="8"/>
  <c r="D162" i="8"/>
  <c r="D186" i="8"/>
  <c r="D216" i="8"/>
  <c r="D247" i="8"/>
  <c r="D271" i="8"/>
  <c r="D302" i="8"/>
  <c r="D333" i="8"/>
  <c r="D357" i="8"/>
  <c r="D388" i="8"/>
  <c r="D423" i="8"/>
  <c r="D21" i="8"/>
  <c r="D44" i="8"/>
  <c r="D62" i="8"/>
  <c r="D85" i="8"/>
  <c r="D111" i="8"/>
  <c r="D133" i="8"/>
  <c r="D164" i="8"/>
  <c r="D194" i="8"/>
  <c r="D218" i="8"/>
  <c r="D248" i="8"/>
  <c r="D279" i="8"/>
  <c r="D303" i="8"/>
  <c r="D334" i="8"/>
  <c r="D365" i="8"/>
  <c r="D389" i="8"/>
  <c r="D424" i="8"/>
  <c r="D22" i="8"/>
  <c r="D45" i="8"/>
  <c r="D68" i="8"/>
  <c r="D86" i="8"/>
  <c r="D112" i="8"/>
  <c r="D141" i="8"/>
  <c r="D165" i="8"/>
  <c r="D196" i="8"/>
  <c r="D226" i="8"/>
  <c r="D250" i="8"/>
  <c r="D280" i="8"/>
  <c r="D311" i="8"/>
  <c r="D335" i="8"/>
  <c r="D366" i="8"/>
  <c r="D397" i="8"/>
  <c r="D426" i="8"/>
  <c r="D28" i="8"/>
  <c r="D46" i="8"/>
  <c r="D69" i="8"/>
  <c r="D93" i="8"/>
  <c r="D114" i="8"/>
  <c r="D142" i="8"/>
  <c r="D173" i="8"/>
  <c r="D197" i="8"/>
  <c r="D228" i="8"/>
  <c r="D258" i="8"/>
  <c r="D282" i="8"/>
  <c r="D312" i="8"/>
  <c r="D343" i="8"/>
  <c r="D367" i="8"/>
  <c r="D399" i="8"/>
  <c r="D81" i="10"/>
  <c r="D73" i="10"/>
  <c r="D65" i="10"/>
  <c r="D57" i="10"/>
  <c r="D49" i="10"/>
  <c r="D41" i="10"/>
  <c r="D33" i="10"/>
  <c r="D25" i="10"/>
  <c r="D17" i="10"/>
  <c r="D83" i="10"/>
  <c r="D75" i="10"/>
  <c r="D67" i="10"/>
  <c r="D59" i="10"/>
  <c r="D51" i="10"/>
  <c r="D43" i="10"/>
  <c r="D35" i="10"/>
  <c r="D27" i="10"/>
  <c r="D19" i="10"/>
  <c r="D37" i="10"/>
  <c r="D63" i="10"/>
  <c r="D82" i="11"/>
  <c r="D74" i="11"/>
  <c r="D66" i="11"/>
  <c r="D58" i="11"/>
  <c r="D50" i="11"/>
  <c r="D42" i="11"/>
  <c r="D34" i="11"/>
  <c r="D26" i="11"/>
  <c r="D18" i="11"/>
  <c r="D40" i="11"/>
  <c r="D52" i="11"/>
  <c r="D78" i="11"/>
  <c r="F12" i="12"/>
  <c r="H12" i="12"/>
  <c r="D39" i="10"/>
  <c r="D77" i="10"/>
  <c r="D16" i="11"/>
  <c r="D28" i="11"/>
  <c r="D54" i="11"/>
  <c r="D80" i="11"/>
  <c r="C5" i="12"/>
  <c r="C5" i="9"/>
  <c r="D23" i="9"/>
  <c r="D35" i="9"/>
  <c r="D61" i="9"/>
  <c r="D15" i="10"/>
  <c r="D53" i="10"/>
  <c r="D79" i="10"/>
  <c r="D30" i="11"/>
  <c r="D56" i="11"/>
  <c r="D68" i="11"/>
  <c r="I12" i="12"/>
  <c r="D81" i="9"/>
  <c r="D73" i="9"/>
  <c r="D65" i="9"/>
  <c r="D57" i="9"/>
  <c r="D49" i="9"/>
  <c r="D41" i="9"/>
  <c r="D33" i="9"/>
  <c r="D25" i="9"/>
  <c r="D17" i="9"/>
  <c r="D37" i="9"/>
  <c r="D63" i="9"/>
  <c r="D75" i="9"/>
  <c r="D29" i="10"/>
  <c r="D55" i="10"/>
  <c r="D32" i="11"/>
  <c r="D44" i="11"/>
  <c r="D70" i="11"/>
  <c r="B5" i="13"/>
  <c r="D39" i="9"/>
  <c r="D51" i="9"/>
  <c r="D77" i="9"/>
  <c r="D31" i="10"/>
  <c r="D69" i="10"/>
  <c r="F12" i="11"/>
  <c r="D20" i="11"/>
  <c r="D46" i="11"/>
  <c r="D72" i="11"/>
  <c r="D84" i="11"/>
  <c r="F11" i="8"/>
  <c r="D15" i="9"/>
  <c r="D27" i="9"/>
  <c r="D53" i="9"/>
  <c r="D79" i="9"/>
  <c r="D45" i="10"/>
  <c r="D71" i="10"/>
  <c r="H12" i="11"/>
  <c r="D22" i="11"/>
  <c r="D48" i="11"/>
  <c r="D60" i="11"/>
  <c r="D86" i="11"/>
  <c r="D29" i="9"/>
  <c r="D55" i="9"/>
  <c r="D67" i="9"/>
  <c r="D21" i="10"/>
  <c r="D47" i="10"/>
  <c r="D85" i="10"/>
  <c r="I12" i="11"/>
  <c r="D24" i="11"/>
  <c r="D36" i="11"/>
  <c r="D62" i="11"/>
  <c r="D88" i="11"/>
  <c r="D22" i="9"/>
  <c r="D30" i="9"/>
  <c r="D38" i="9"/>
  <c r="D46" i="9"/>
  <c r="D54" i="9"/>
  <c r="D62" i="9"/>
  <c r="D70" i="9"/>
  <c r="D78" i="9"/>
  <c r="D86" i="9"/>
  <c r="D15" i="11"/>
  <c r="D23" i="11"/>
  <c r="D31" i="11"/>
  <c r="D39" i="11"/>
  <c r="D47" i="11"/>
  <c r="D55" i="11"/>
  <c r="D63" i="11"/>
  <c r="D71" i="11"/>
  <c r="D79" i="11"/>
  <c r="D87" i="11"/>
  <c r="D19" i="12"/>
  <c r="D27" i="12"/>
  <c r="D35" i="12"/>
  <c r="D43" i="12"/>
  <c r="D51" i="12"/>
  <c r="D59" i="12"/>
  <c r="D67" i="12"/>
  <c r="D75" i="12"/>
  <c r="D83" i="12"/>
  <c r="B107" i="13"/>
  <c r="C89" i="11"/>
  <c r="D21" i="12"/>
  <c r="D29" i="12"/>
  <c r="D37" i="12"/>
  <c r="D45" i="12"/>
  <c r="D53" i="12"/>
  <c r="D61" i="12"/>
  <c r="D69" i="12"/>
  <c r="D77" i="12"/>
  <c r="D85" i="12"/>
  <c r="C89" i="9"/>
  <c r="D22" i="10"/>
  <c r="D30" i="10"/>
  <c r="D38" i="10"/>
  <c r="D46" i="10"/>
  <c r="D54" i="10"/>
  <c r="D62" i="10"/>
  <c r="D70" i="10"/>
  <c r="D78" i="10"/>
  <c r="D22" i="12"/>
  <c r="D30" i="12"/>
  <c r="D38" i="12"/>
  <c r="D46" i="12"/>
  <c r="D54" i="12"/>
  <c r="D62" i="12"/>
  <c r="D70" i="12"/>
  <c r="D78" i="12"/>
  <c r="D20" i="9"/>
  <c r="D28" i="9"/>
  <c r="D36" i="9"/>
  <c r="D44" i="9"/>
  <c r="D52" i="9"/>
  <c r="D60" i="9"/>
  <c r="D68" i="9"/>
  <c r="D76" i="9"/>
  <c r="C89" i="10"/>
  <c r="D21" i="11"/>
  <c r="D29" i="11"/>
  <c r="D37" i="11"/>
  <c r="D45" i="11"/>
  <c r="D53" i="11"/>
  <c r="D61" i="11"/>
  <c r="D69" i="11"/>
  <c r="D77" i="11"/>
  <c r="D17" i="12"/>
  <c r="D25" i="12"/>
  <c r="D33" i="12"/>
  <c r="D41" i="12"/>
  <c r="D49" i="12"/>
  <c r="D57" i="12"/>
  <c r="D65" i="12"/>
  <c r="D73" i="12"/>
  <c r="L11" i="5" l="1"/>
  <c r="K11" i="5"/>
  <c r="M11" i="5"/>
  <c r="N11" i="5"/>
  <c r="T11" i="5"/>
  <c r="S11" i="5"/>
  <c r="R11" i="5"/>
  <c r="Q11" i="5"/>
  <c r="P11" i="5"/>
  <c r="U11" i="5" l="1"/>
  <c r="X11" i="5"/>
  <c r="W11" i="5"/>
  <c r="V11" i="5"/>
</calcChain>
</file>

<file path=xl/sharedStrings.xml><?xml version="1.0" encoding="utf-8"?>
<sst xmlns="http://schemas.openxmlformats.org/spreadsheetml/2006/main" count="1282" uniqueCount="479">
  <si>
    <t>Bayerische Landesbank</t>
  </si>
  <si>
    <t>Brienner Str. 18</t>
  </si>
  <si>
    <t>80333 München</t>
  </si>
  <si>
    <t>Telefon: +49 89 2171 - 01</t>
  </si>
  <si>
    <t>Telefax: +49 89 2171 - 23578</t>
  </si>
  <si>
    <t>E-Mail: kontakt@bayernlb.de</t>
  </si>
  <si>
    <t>Internet: www.bayernlb.de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</si>
  <si>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</si>
  <si>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</si>
  <si>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</si>
  <si>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</si>
  <si>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</si>
  <si>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</si>
  <si>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</si>
  <si>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</si>
  <si>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</si>
  <si>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</si>
  <si>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</si>
  <si>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</si>
  <si>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</si>
  <si>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</si>
  <si>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</si>
  <si>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</si>
  <si>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</si>
  <si>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</si>
  <si>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</si>
  <si>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</si>
  <si>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</si>
  <si>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</si>
  <si>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</si>
  <si>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</si>
  <si>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</si>
  <si>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</si>
  <si>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</si>
  <si>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</si>
  <si>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</si>
  <si>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</si>
  <si>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</si>
  <si>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</si>
  <si>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</si>
  <si>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</si>
  <si>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</si>
  <si>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</si>
  <si>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</si>
  <si>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</si>
  <si>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</si>
  <si>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</si>
  <si>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</si>
  <si>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</si>
  <si>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</si>
  <si>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</si>
  <si>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</si>
  <si>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</si>
  <si>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</si>
  <si>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</si>
  <si>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</si>
  <si>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</si>
  <si>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</si>
  <si>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</si>
  <si>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</si>
  <si>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</si>
  <si>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</si>
  <si>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</si>
  <si>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</si>
  <si>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</si>
  <si>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</si>
  <si>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</si>
  <si>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</si>
  <si>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</si>
  <si>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</si>
  <si>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</si>
  <si>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</si>
  <si>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</si>
  <si>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</si>
  <si>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</si>
  <si>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</si>
  <si>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</si>
  <si>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</si>
  <si>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</si>
  <si>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</si>
  <si>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</si>
  <si>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</si>
  <si>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</si>
  <si>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</si>
  <si>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</si>
  <si>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</si>
  <si>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</si>
  <si>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</si>
  <si>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</si>
  <si>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</si>
  <si>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</si>
  <si>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</si>
  <si>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</si>
  <si>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</si>
  <si>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</si>
  <si>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</si>
  <si>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</si>
  <si>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</si>
  <si>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</si>
  <si>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</si>
  <si>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</si>
  <si>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</si>
  <si>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</si>
  <si>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</si>
  <si>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</si>
  <si>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</si>
  <si>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</si>
  <si>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</si>
  <si>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</si>
  <si>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</si>
  <si>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</si>
  <si>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</si>
  <si>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</si>
  <si>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</si>
  <si>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</si>
  <si>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</si>
  <si>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</si>
  <si>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</si>
  <si>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</si>
  <si>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</si>
  <si>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</si>
  <si>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</si>
  <si>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</si>
  <si>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</si>
  <si>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</si>
  <si>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</si>
  <si>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</si>
  <si>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</si>
  <si>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</si>
  <si>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</si>
  <si>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</si>
  <si>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</si>
  <si>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</si>
  <si>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</si>
  <si>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</si>
  <si>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</si>
  <si>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</si>
  <si>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</si>
  <si>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</si>
  <si>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</si>
  <si>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</si>
  <si>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</si>
  <si>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</si>
  <si>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</si>
  <si>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</si>
  <si>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</si>
  <si>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</si>
  <si>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</si>
  <si>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</si>
  <si>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</si>
  <si>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</si>
  <si>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</si>
  <si>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</si>
  <si>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</si>
  <si>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</si>
  <si>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</si>
  <si>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</si>
  <si>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</si>
  <si>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</si>
  <si>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</si>
  <si>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</si>
  <si>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</si>
  <si>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</si>
  <si>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</si>
  <si>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</si>
  <si>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</si>
  <si>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</si>
  <si>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</si>
  <si>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</si>
  <si>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</si>
  <si>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EG</t>
  </si>
  <si>
    <t>AL</t>
  </si>
  <si>
    <t>DZ</t>
  </si>
  <si>
    <t>AD</t>
  </si>
  <si>
    <t>AO</t>
  </si>
  <si>
    <t>AI</t>
  </si>
  <si>
    <t>AG</t>
  </si>
  <si>
    <t>GQ</t>
  </si>
  <si>
    <t>AR</t>
  </si>
  <si>
    <t>AM</t>
  </si>
  <si>
    <t>AW</t>
  </si>
  <si>
    <t>AZ</t>
  </si>
  <si>
    <t>ET</t>
  </si>
  <si>
    <t>AU</t>
  </si>
  <si>
    <t>BS</t>
  </si>
  <si>
    <t>BH</t>
  </si>
  <si>
    <t>BD</t>
  </si>
  <si>
    <t>BB</t>
  </si>
  <si>
    <t>BZ</t>
  </si>
  <si>
    <t>BJ</t>
  </si>
  <si>
    <t>BM</t>
  </si>
  <si>
    <t>BT</t>
  </si>
  <si>
    <t>BO</t>
  </si>
  <si>
    <t>BA</t>
  </si>
  <si>
    <t>BW</t>
  </si>
  <si>
    <t>BR</t>
  </si>
  <si>
    <t>BN</t>
  </si>
  <si>
    <t>BF</t>
  </si>
  <si>
    <t>BI</t>
  </si>
  <si>
    <t>CL</t>
  </si>
  <si>
    <t>CN</t>
  </si>
  <si>
    <t>CK</t>
  </si>
  <si>
    <t>CR</t>
  </si>
  <si>
    <t>DM</t>
  </si>
  <si>
    <t>DO</t>
  </si>
  <si>
    <t>DJ</t>
  </si>
  <si>
    <t>EC</t>
  </si>
  <si>
    <t>SV</t>
  </si>
  <si>
    <t>CI</t>
  </si>
  <si>
    <t>ER</t>
  </si>
  <si>
    <t>FJ</t>
  </si>
  <si>
    <t>GA</t>
  </si>
  <si>
    <t>GM</t>
  </si>
  <si>
    <t>GE</t>
  </si>
  <si>
    <t>GH</t>
  </si>
  <si>
    <t>GI</t>
  </si>
  <si>
    <t>GD</t>
  </si>
  <si>
    <t>GP</t>
  </si>
  <si>
    <t>GU</t>
  </si>
  <si>
    <t>GT</t>
  </si>
  <si>
    <t>GG</t>
  </si>
  <si>
    <t>GN</t>
  </si>
  <si>
    <t>GW</t>
  </si>
  <si>
    <t>GY</t>
  </si>
  <si>
    <t>HT</t>
  </si>
  <si>
    <t>HN</t>
  </si>
  <si>
    <t>HK</t>
  </si>
  <si>
    <t>IN</t>
  </si>
  <si>
    <t>ID</t>
  </si>
  <si>
    <t>IM</t>
  </si>
  <si>
    <t>IQ</t>
  </si>
  <si>
    <t>IR</t>
  </si>
  <si>
    <t>IL</t>
  </si>
  <si>
    <t>JM</t>
  </si>
  <si>
    <t>YE</t>
  </si>
  <si>
    <t>JE</t>
  </si>
  <si>
    <t>JO</t>
  </si>
  <si>
    <t>KY</t>
  </si>
  <si>
    <t>KH</t>
  </si>
  <si>
    <t>CM</t>
  </si>
  <si>
    <t>CV</t>
  </si>
  <si>
    <t>KZ</t>
  </si>
  <si>
    <t>QA</t>
  </si>
  <si>
    <t>KE</t>
  </si>
  <si>
    <t>KG</t>
  </si>
  <si>
    <t>KI</t>
  </si>
  <si>
    <t>CC</t>
  </si>
  <si>
    <t>CO</t>
  </si>
  <si>
    <t>KM</t>
  </si>
  <si>
    <t>CD</t>
  </si>
  <si>
    <t>KR</t>
  </si>
  <si>
    <t>KP</t>
  </si>
  <si>
    <t>HR</t>
  </si>
  <si>
    <t>CU</t>
  </si>
  <si>
    <t>KW</t>
  </si>
  <si>
    <t>LA</t>
  </si>
  <si>
    <t>LS</t>
  </si>
  <si>
    <t>LB</t>
  </si>
  <si>
    <t>LR</t>
  </si>
  <si>
    <t>LY</t>
  </si>
  <si>
    <t>MO</t>
  </si>
  <si>
    <t>MG</t>
  </si>
  <si>
    <t>MW</t>
  </si>
  <si>
    <t>MY</t>
  </si>
  <si>
    <t>MV</t>
  </si>
  <si>
    <t>ML</t>
  </si>
  <si>
    <t>MA</t>
  </si>
  <si>
    <t>MH</t>
  </si>
  <si>
    <t>MR</t>
  </si>
  <si>
    <t>MU</t>
  </si>
  <si>
    <t>MK</t>
  </si>
  <si>
    <t>MX</t>
  </si>
  <si>
    <t>FM</t>
  </si>
  <si>
    <t>MD</t>
  </si>
  <si>
    <t>MC</t>
  </si>
  <si>
    <t>MN</t>
  </si>
  <si>
    <t>ME</t>
  </si>
  <si>
    <t>MZ</t>
  </si>
  <si>
    <t>MM</t>
  </si>
  <si>
    <t>NA</t>
  </si>
  <si>
    <t>NR</t>
  </si>
  <si>
    <t>NP</t>
  </si>
  <si>
    <t>NZ</t>
  </si>
  <si>
    <t>NI</t>
  </si>
  <si>
    <t>NE</t>
  </si>
  <si>
    <t>NG</t>
  </si>
  <si>
    <t>OM</t>
  </si>
  <si>
    <t>TL</t>
  </si>
  <si>
    <t>PK</t>
  </si>
  <si>
    <t>PS</t>
  </si>
  <si>
    <t>PW</t>
  </si>
  <si>
    <t>PA</t>
  </si>
  <si>
    <t>PG</t>
  </si>
  <si>
    <t>PY</t>
  </si>
  <si>
    <t>PE</t>
  </si>
  <si>
    <t>PH</t>
  </si>
  <si>
    <t>PR</t>
  </si>
  <si>
    <t>RW</t>
  </si>
  <si>
    <t>RU</t>
  </si>
  <si>
    <t>SB</t>
  </si>
  <si>
    <t>ZM</t>
  </si>
  <si>
    <t>WS</t>
  </si>
  <si>
    <t>SM</t>
  </si>
  <si>
    <t>ST</t>
  </si>
  <si>
    <t>SA</t>
  </si>
  <si>
    <t>SN</t>
  </si>
  <si>
    <t>RS</t>
  </si>
  <si>
    <t>SC</t>
  </si>
  <si>
    <t>SL</t>
  </si>
  <si>
    <t>ZW</t>
  </si>
  <si>
    <t>SG</t>
  </si>
  <si>
    <t>SO</t>
  </si>
  <si>
    <t>LK</t>
  </si>
  <si>
    <t>KN</t>
  </si>
  <si>
    <t>LC</t>
  </si>
  <si>
    <t>VC</t>
  </si>
  <si>
    <t>ZA</t>
  </si>
  <si>
    <t>SD</t>
  </si>
  <si>
    <t>SR</t>
  </si>
  <si>
    <t>SZ</t>
  </si>
  <si>
    <t>SY</t>
  </si>
  <si>
    <t>TJ</t>
  </si>
  <si>
    <t>TW</t>
  </si>
  <si>
    <t>TZ</t>
  </si>
  <si>
    <t>TH</t>
  </si>
  <si>
    <t>TG</t>
  </si>
  <si>
    <t>TO</t>
  </si>
  <si>
    <t>TT</t>
  </si>
  <si>
    <t>TD</t>
  </si>
  <si>
    <t>TN</t>
  </si>
  <si>
    <t>TR</t>
  </si>
  <si>
    <t>TM</t>
  </si>
  <si>
    <t>TV</t>
  </si>
  <si>
    <t>UG</t>
  </si>
  <si>
    <t>UA</t>
  </si>
  <si>
    <t>UY</t>
  </si>
  <si>
    <t>UZ</t>
  </si>
  <si>
    <t>VU</t>
  </si>
  <si>
    <t>VA</t>
  </si>
  <si>
    <t>VE</t>
  </si>
  <si>
    <t>AE</t>
  </si>
  <si>
    <t>VN</t>
  </si>
  <si>
    <t>BY</t>
  </si>
  <si>
    <t>EH</t>
  </si>
  <si>
    <t>CF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</si>
  <si>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</si>
  <si>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</si>
  <si>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</si>
  <si>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</si>
  <si>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</si>
  <si>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</si>
  <si>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</si>
  <si>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</si>
  <si>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</si>
  <si>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</si>
  <si>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</si>
  <si>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</si>
  <si>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</si>
  <si>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</si>
  <si>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</si>
  <si>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</si>
  <si>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</si>
  <si>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</si>
  <si>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</si>
  <si>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</si>
  <si>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</si>
  <si>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</si>
  <si>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</si>
  <si>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</si>
  <si>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</si>
  <si>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</si>
  <si>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</si>
  <si>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</si>
  <si>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</si>
  <si>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</si>
  <si>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</si>
  <si>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</si>
  <si>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</si>
  <si>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</si>
  <si>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</si>
  <si>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</si>
  <si>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</si>
  <si>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</si>
  <si>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</si>
  <si>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</si>
  <si>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</si>
  <si>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</si>
  <si>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</si>
  <si>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</si>
  <si>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</si>
  <si>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</si>
  <si>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</si>
  <si>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</si>
  <si>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</si>
  <si>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</si>
  <si>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</si>
  <si>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</si>
  <si>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</si>
  <si>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</si>
  <si>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</si>
  <si>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</si>
  <si>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</si>
  <si>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</si>
  <si>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</si>
  <si>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</si>
  <si>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</si>
  <si>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</si>
  <si>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</si>
  <si>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</si>
  <si>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21.10.2019</t>
  </si>
  <si>
    <t>StatistikNr</t>
  </si>
  <si>
    <t>vdp-Statistik StTv gem. § 28 PfandBG</t>
  </si>
  <si>
    <t>(Stand/Version)</t>
  </si>
  <si>
    <t>AktJahr</t>
  </si>
  <si>
    <t>2019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</si>
  <si>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</si>
  <si>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</si>
  <si>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</si>
  <si>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</si>
  <si>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</si>
  <si>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</si>
  <si>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</si>
  <si>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</si>
  <si>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</si>
  <si>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</si>
  <si>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</si>
  <si>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</si>
  <si>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</si>
  <si>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</si>
  <si>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BLB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</si>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</sst>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\ ;\-#,##0.0\ ;&quot;-     &quot;"/>
    <numFmt numFmtId="166" formatCode="m/d/yyyy"/>
  </numFmts>
  <fonts count="34" x14ac:knownFonts="1">
    <font>
      <sz val="10"/>
      <name val="Arial"/>
      <family val="2"/>
      <charset val="1"/>
    </font>
    <font>
      <sz val="10"/>
      <color rgb="FFC0C0C0"/>
      <name val="Arial"/>
      <family val="2"/>
      <charset val="1"/>
    </font>
    <font>
      <sz val="10"/>
      <color rgb="FFEAEAEA"/>
      <name val="Arial"/>
      <family val="2"/>
      <charset val="1"/>
    </font>
    <font>
      <b/>
      <sz val="8"/>
      <name val="Verdana"/>
      <family val="2"/>
      <charset val="1"/>
    </font>
    <font>
      <b/>
      <sz val="8"/>
      <name val="Arial"/>
      <family val="2"/>
      <charset val="1"/>
    </font>
    <font>
      <sz val="8"/>
      <name val="Verdana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sz val="12"/>
      <color rgb="FFC0C0C0"/>
      <name val="Arial"/>
      <family val="2"/>
      <charset val="1"/>
    </font>
    <font>
      <sz val="12"/>
      <name val="Arial"/>
      <family val="2"/>
      <charset val="1"/>
    </font>
    <font>
      <sz val="9"/>
      <name val="Arial"/>
      <family val="2"/>
      <charset val="1"/>
    </font>
    <font>
      <b/>
      <sz val="12"/>
      <name val="Arial"/>
      <family val="2"/>
      <charset val="1"/>
    </font>
    <font>
      <sz val="9"/>
      <name val="Verdana"/>
      <family val="2"/>
      <charset val="1"/>
    </font>
    <font>
      <b/>
      <sz val="8"/>
      <color rgb="FF800000"/>
      <name val="Verdana"/>
      <family val="2"/>
      <charset val="1"/>
    </font>
    <font>
      <sz val="7"/>
      <color rgb="FFC0C0C0"/>
      <name val="Verdana"/>
      <family val="2"/>
      <charset val="1"/>
    </font>
    <font>
      <b/>
      <sz val="7"/>
      <color rgb="FF333333"/>
      <name val="Verdana"/>
      <family val="2"/>
      <charset val="1"/>
    </font>
    <font>
      <b/>
      <sz val="8"/>
      <color rgb="FFFFFFFF"/>
      <name val="Verdana"/>
      <family val="2"/>
      <charset val="1"/>
    </font>
    <font>
      <sz val="7"/>
      <color rgb="FFFFFFFF"/>
      <name val="Arial"/>
      <family val="2"/>
      <charset val="1"/>
    </font>
    <font>
      <b/>
      <sz val="7"/>
      <name val="Verdana"/>
      <family val="2"/>
      <charset val="1"/>
    </font>
    <font>
      <sz val="7"/>
      <name val="Verdana"/>
      <family val="2"/>
      <charset val="1"/>
    </font>
    <font>
      <sz val="7"/>
      <color rgb="FF800000"/>
      <name val="Verdana"/>
      <family val="2"/>
      <charset val="1"/>
    </font>
    <font>
      <sz val="8"/>
      <color rgb="FF333333"/>
      <name val="Verdana"/>
      <family val="2"/>
      <charset val="1"/>
    </font>
    <font>
      <b/>
      <sz val="7"/>
      <color rgb="FFFFFFFF"/>
      <name val="Verdana"/>
      <family val="2"/>
      <charset val="1"/>
    </font>
    <font>
      <b/>
      <sz val="7"/>
      <color rgb="FF800000"/>
      <name val="Verdana"/>
      <family val="2"/>
      <charset val="1"/>
    </font>
    <font>
      <b/>
      <sz val="9"/>
      <color rgb="FF800000"/>
      <name val="Verdana"/>
      <family val="2"/>
      <charset val="1"/>
    </font>
    <font>
      <sz val="7"/>
      <color rgb="FFFFFFFF"/>
      <name val="Verdana"/>
      <family val="2"/>
      <charset val="1"/>
    </font>
    <font>
      <sz val="7"/>
      <color rgb="FFDDDDDD"/>
      <name val="Verdana"/>
      <family val="2"/>
      <charset val="1"/>
    </font>
    <font>
      <b/>
      <sz val="12"/>
      <name val="Verdana"/>
      <family val="2"/>
      <charset val="1"/>
    </font>
    <font>
      <sz val="7"/>
      <color rgb="FF969696"/>
      <name val="Arial"/>
      <family val="2"/>
      <charset val="1"/>
    </font>
    <font>
      <u/>
      <sz val="10"/>
      <color rgb="FF339966"/>
      <name val="Arial"/>
      <family val="2"/>
      <charset val="1"/>
    </font>
    <font>
      <u/>
      <sz val="10"/>
      <name val="Arial"/>
      <family val="2"/>
      <charset val="1"/>
    </font>
    <font>
      <u/>
      <sz val="11"/>
      <name val="Arial"/>
      <family val="2"/>
      <charset val="1"/>
    </font>
    <font>
      <sz val="10"/>
      <color rgb="FF339966"/>
      <name val="Arial"/>
      <family val="2"/>
      <charset val="1"/>
    </font>
    <font>
      <sz val="11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>
        <color auto="1"/>
      </left>
      <right/>
      <top style="medium">
        <color auto="1"/>
      </top>
      <bottom style="thin">
        <color rgb="FF313739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rgb="FF313739"/>
      </bottom>
      <diagonal/>
    </border>
    <border>
      <left/>
      <right style="medium">
        <color auto="1"/>
      </right>
      <top style="medium">
        <color auto="1"/>
      </top>
      <bottom style="thin">
        <color rgb="FF313739"/>
      </bottom>
      <diagonal/>
    </border>
    <border>
      <left style="medium">
        <color auto="1"/>
      </left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>
        <color auto="1"/>
      </right>
      <top/>
      <bottom style="medium">
        <color rgb="FF313739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>
        <color auto="1"/>
      </right>
      <top style="medium">
        <color rgb="FF313739"/>
      </top>
      <bottom style="thin">
        <color rgb="FF313739"/>
      </bottom>
      <diagonal/>
    </border>
    <border>
      <left style="medium">
        <color auto="1"/>
      </left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>
        <color auto="1"/>
      </right>
      <top style="thin">
        <color rgb="FF313739"/>
      </top>
      <bottom style="thin">
        <color rgb="FF313739"/>
      </bottom>
      <diagonal/>
    </border>
    <border>
      <left style="medium">
        <color auto="1"/>
      </left>
      <right/>
      <top/>
      <bottom style="thin">
        <color rgb="FF313739"/>
      </bottom>
      <diagonal/>
    </border>
    <border>
      <left style="medium">
        <color auto="1"/>
      </left>
      <right/>
      <top style="thin">
        <color rgb="FF313739"/>
      </top>
      <bottom style="thin">
        <color rgb="FF313739"/>
      </bottom>
      <diagonal/>
    </border>
    <border>
      <left style="medium">
        <color auto="1"/>
      </left>
      <right/>
      <top style="thin">
        <color rgb="FF313739"/>
      </top>
      <bottom style="medium">
        <color auto="1"/>
      </bottom>
      <diagonal/>
    </border>
    <border>
      <left/>
      <right/>
      <top style="thin">
        <color rgb="FF313739"/>
      </top>
      <bottom style="medium">
        <color auto="1"/>
      </bottom>
      <diagonal/>
    </border>
    <border>
      <left/>
      <right style="medium">
        <color auto="1"/>
      </right>
      <top style="thin">
        <color rgb="FF313739"/>
      </top>
      <bottom style="medium">
        <color auto="1"/>
      </bottom>
      <diagonal/>
    </border>
    <border>
      <left/>
      <right/>
      <top style="medium">
        <color rgb="FF313739"/>
      </top>
      <bottom/>
      <diagonal/>
    </border>
    <border>
      <left/>
      <right style="medium">
        <color auto="1"/>
      </right>
      <top/>
      <bottom style="thin">
        <color rgb="FF313739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26">
    <xf numFmtId="0" fontId="0" fillId="0" borderId="0" xfId="0" applyAlignment="1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8" fillId="0" borderId="0" xfId="0" applyFont="1" applyAlignment="1"/>
    <xf numFmtId="164" fontId="10" fillId="0" borderId="0" xfId="0" applyNumberFormat="1" applyFont="1" applyAlignment="1"/>
    <xf numFmtId="164" fontId="11" fillId="0" borderId="0" xfId="0" applyNumberFormat="1" applyFont="1" applyAlignment="1"/>
    <xf numFmtId="164" fontId="0" fillId="0" borderId="0" xfId="0" applyNumberFormat="1" applyAlignment="1"/>
    <xf numFmtId="164" fontId="5" fillId="0" borderId="0" xfId="0" applyNumberFormat="1" applyFont="1" applyAlignment="1"/>
    <xf numFmtId="164" fontId="12" fillId="0" borderId="0" xfId="0" applyNumberFormat="1" applyFont="1" applyAlignment="1"/>
    <xf numFmtId="164" fontId="6" fillId="0" borderId="0" xfId="0" applyNumberFormat="1" applyFont="1" applyAlignment="1"/>
    <xf numFmtId="0" fontId="13" fillId="0" borderId="0" xfId="0" applyFont="1" applyAlignment="1"/>
    <xf numFmtId="0" fontId="14" fillId="0" borderId="0" xfId="0" applyFont="1" applyAlignment="1">
      <alignment horizontal="left"/>
    </xf>
    <xf numFmtId="164" fontId="15" fillId="2" borderId="0" xfId="0" applyNumberFormat="1" applyFont="1" applyFill="1" applyAlignment="1"/>
    <xf numFmtId="0" fontId="15" fillId="2" borderId="3" xfId="0" applyFont="1" applyFill="1" applyBorder="1" applyAlignment="1">
      <alignment vertical="top"/>
    </xf>
    <xf numFmtId="0" fontId="17" fillId="2" borderId="3" xfId="0" applyFont="1" applyFill="1" applyBorder="1" applyAlignment="1"/>
    <xf numFmtId="164" fontId="15" fillId="4" borderId="3" xfId="0" applyNumberFormat="1" applyFont="1" applyFill="1" applyBorder="1" applyAlignment="1">
      <alignment horizontal="center" vertical="center"/>
    </xf>
    <xf numFmtId="164" fontId="18" fillId="2" borderId="3" xfId="0" applyNumberFormat="1" applyFont="1" applyFill="1" applyBorder="1" applyAlignment="1">
      <alignment horizontal="center" vertical="center"/>
    </xf>
    <xf numFmtId="164" fontId="18" fillId="4" borderId="3" xfId="0" applyNumberFormat="1" applyFont="1" applyFill="1" applyBorder="1" applyAlignment="1">
      <alignment horizontal="center" vertical="center"/>
    </xf>
    <xf numFmtId="164" fontId="16" fillId="5" borderId="0" xfId="0" applyNumberFormat="1" applyFont="1" applyFill="1" applyAlignment="1">
      <alignment vertical="center"/>
    </xf>
    <xf numFmtId="164" fontId="19" fillId="0" borderId="0" xfId="0" applyNumberFormat="1" applyFont="1" applyAlignment="1">
      <alignment horizontal="right"/>
    </xf>
    <xf numFmtId="165" fontId="19" fillId="4" borderId="0" xfId="0" applyNumberFormat="1" applyFont="1" applyFill="1" applyAlignment="1">
      <alignment horizontal="right"/>
    </xf>
    <xf numFmtId="165" fontId="19" fillId="2" borderId="0" xfId="0" applyNumberFormat="1" applyFont="1" applyFill="1" applyAlignment="1">
      <alignment horizontal="right"/>
    </xf>
    <xf numFmtId="164" fontId="19" fillId="0" borderId="0" xfId="0" applyNumberFormat="1" applyFont="1" applyAlignment="1">
      <alignment vertical="top"/>
    </xf>
    <xf numFmtId="164" fontId="19" fillId="0" borderId="0" xfId="0" applyNumberFormat="1" applyFont="1" applyAlignment="1">
      <alignment horizontal="right" vertical="center"/>
    </xf>
    <xf numFmtId="165" fontId="19" fillId="4" borderId="0" xfId="0" applyNumberFormat="1" applyFont="1" applyFill="1" applyAlignment="1">
      <alignment horizontal="right" vertical="top"/>
    </xf>
    <xf numFmtId="165" fontId="19" fillId="2" borderId="0" xfId="0" applyNumberFormat="1" applyFont="1" applyFill="1" applyAlignment="1">
      <alignment horizontal="right" vertical="top"/>
    </xf>
    <xf numFmtId="164" fontId="20" fillId="0" borderId="4" xfId="0" applyNumberFormat="1" applyFont="1" applyBorder="1" applyAlignment="1"/>
    <xf numFmtId="164" fontId="19" fillId="0" borderId="4" xfId="0" applyNumberFormat="1" applyFont="1" applyBorder="1" applyAlignment="1">
      <alignment horizontal="right"/>
    </xf>
    <xf numFmtId="165" fontId="19" fillId="4" borderId="4" xfId="0" applyNumberFormat="1" applyFont="1" applyFill="1" applyBorder="1" applyAlignment="1">
      <alignment horizontal="right"/>
    </xf>
    <xf numFmtId="165" fontId="19" fillId="2" borderId="4" xfId="0" applyNumberFormat="1" applyFont="1" applyFill="1" applyBorder="1" applyAlignment="1">
      <alignment horizontal="right"/>
    </xf>
    <xf numFmtId="164" fontId="19" fillId="2" borderId="3" xfId="0" applyNumberFormat="1" applyFont="1" applyFill="1" applyBorder="1" applyAlignment="1">
      <alignment vertical="top"/>
    </xf>
    <xf numFmtId="164" fontId="19" fillId="2" borderId="3" xfId="0" applyNumberFormat="1" applyFont="1" applyFill="1" applyBorder="1" applyAlignment="1">
      <alignment horizontal="right" vertical="top"/>
    </xf>
    <xf numFmtId="165" fontId="19" fillId="4" borderId="3" xfId="0" applyNumberFormat="1" applyFont="1" applyFill="1" applyBorder="1" applyAlignment="1">
      <alignment horizontal="right" vertical="top"/>
    </xf>
    <xf numFmtId="165" fontId="19" fillId="2" borderId="3" xfId="0" applyNumberFormat="1" applyFont="1" applyFill="1" applyBorder="1" applyAlignment="1">
      <alignment horizontal="right" vertical="top"/>
    </xf>
    <xf numFmtId="164" fontId="20" fillId="0" borderId="0" xfId="0" applyNumberFormat="1" applyFont="1" applyAlignment="1"/>
    <xf numFmtId="164" fontId="19" fillId="0" borderId="3" xfId="0" applyNumberFormat="1" applyFont="1" applyBorder="1" applyAlignment="1">
      <alignment vertical="top"/>
    </xf>
    <xf numFmtId="164" fontId="19" fillId="0" borderId="0" xfId="0" applyNumberFormat="1" applyFont="1" applyAlignment="1"/>
    <xf numFmtId="164" fontId="19" fillId="0" borderId="0" xfId="0" applyNumberFormat="1" applyFont="1" applyAlignment="1">
      <alignment horizontal="right" vertical="top"/>
    </xf>
    <xf numFmtId="164" fontId="19" fillId="2" borderId="0" xfId="0" applyNumberFormat="1" applyFont="1" applyFill="1" applyAlignment="1">
      <alignment horizontal="right" vertical="top"/>
    </xf>
    <xf numFmtId="164" fontId="19" fillId="0" borderId="5" xfId="0" applyNumberFormat="1" applyFont="1" applyBorder="1" applyAlignment="1">
      <alignment horizontal="left" vertical="center" wrapText="1"/>
    </xf>
    <xf numFmtId="164" fontId="19" fillId="0" borderId="5" xfId="0" applyNumberFormat="1" applyFont="1" applyBorder="1" applyAlignment="1">
      <alignment horizontal="right" vertical="center"/>
    </xf>
    <xf numFmtId="165" fontId="19" fillId="4" borderId="5" xfId="0" applyNumberFormat="1" applyFont="1" applyFill="1" applyBorder="1" applyAlignment="1">
      <alignment horizontal="right" vertical="center"/>
    </xf>
    <xf numFmtId="165" fontId="19" fillId="2" borderId="5" xfId="0" applyNumberFormat="1" applyFont="1" applyFill="1" applyBorder="1" applyAlignment="1">
      <alignment horizontal="right" vertical="center"/>
    </xf>
    <xf numFmtId="165" fontId="19" fillId="3" borderId="5" xfId="0" applyNumberFormat="1" applyFont="1" applyFill="1" applyBorder="1" applyAlignment="1">
      <alignment horizontal="right" vertical="center"/>
    </xf>
    <xf numFmtId="164" fontId="19" fillId="3" borderId="5" xfId="0" applyNumberFormat="1" applyFont="1" applyFill="1" applyBorder="1" applyAlignment="1">
      <alignment horizontal="right" vertical="center"/>
    </xf>
    <xf numFmtId="165" fontId="19" fillId="3" borderId="3" xfId="0" applyNumberFormat="1" applyFont="1" applyFill="1" applyBorder="1" applyAlignment="1">
      <alignment horizontal="right" vertical="top"/>
    </xf>
    <xf numFmtId="164" fontId="19" fillId="0" borderId="3" xfId="0" applyNumberFormat="1" applyFont="1" applyBorder="1" applyAlignment="1">
      <alignment horizontal="right" vertical="center"/>
    </xf>
    <xf numFmtId="164" fontId="19" fillId="0" borderId="3" xfId="0" applyNumberFormat="1" applyFont="1" applyBorder="1" applyAlignment="1">
      <alignment horizontal="right" vertical="top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 applyAlignment="1"/>
    <xf numFmtId="0" fontId="14" fillId="0" borderId="0" xfId="0" applyFont="1" applyAlignment="1"/>
    <xf numFmtId="0" fontId="19" fillId="0" borderId="0" xfId="0" applyFont="1" applyAlignment="1">
      <alignment horizontal="left"/>
    </xf>
    <xf numFmtId="0" fontId="21" fillId="0" borderId="0" xfId="0" applyFont="1" applyAlignment="1"/>
    <xf numFmtId="164" fontId="7" fillId="0" borderId="0" xfId="0" applyNumberFormat="1" applyFont="1" applyAlignment="1">
      <alignment vertical="top"/>
    </xf>
    <xf numFmtId="164" fontId="16" fillId="5" borderId="6" xfId="0" applyNumberFormat="1" applyFont="1" applyFill="1" applyBorder="1" applyAlignment="1">
      <alignment vertical="center"/>
    </xf>
    <xf numFmtId="164" fontId="18" fillId="2" borderId="0" xfId="0" applyNumberFormat="1" applyFont="1" applyFill="1" applyAlignment="1"/>
    <xf numFmtId="164" fontId="18" fillId="4" borderId="0" xfId="0" applyNumberFormat="1" applyFont="1" applyFill="1" applyAlignment="1">
      <alignment horizontal="center"/>
    </xf>
    <xf numFmtId="164" fontId="18" fillId="2" borderId="0" xfId="0" applyNumberFormat="1" applyFont="1" applyFill="1" applyAlignment="1">
      <alignment horizontal="center"/>
    </xf>
    <xf numFmtId="164" fontId="19" fillId="4" borderId="3" xfId="0" applyNumberFormat="1" applyFont="1" applyFill="1" applyBorder="1" applyAlignment="1">
      <alignment horizontal="center" vertical="top"/>
    </xf>
    <xf numFmtId="164" fontId="19" fillId="2" borderId="3" xfId="0" applyNumberFormat="1" applyFont="1" applyFill="1" applyBorder="1" applyAlignment="1">
      <alignment horizontal="center" vertical="top"/>
    </xf>
    <xf numFmtId="164" fontId="19" fillId="2" borderId="7" xfId="0" applyNumberFormat="1" applyFont="1" applyFill="1" applyBorder="1" applyAlignment="1">
      <alignment vertical="center"/>
    </xf>
    <xf numFmtId="165" fontId="19" fillId="4" borderId="3" xfId="0" applyNumberFormat="1" applyFont="1" applyFill="1" applyBorder="1" applyAlignment="1"/>
    <xf numFmtId="165" fontId="19" fillId="2" borderId="3" xfId="0" applyNumberFormat="1" applyFont="1" applyFill="1" applyBorder="1" applyAlignment="1"/>
    <xf numFmtId="165" fontId="19" fillId="4" borderId="7" xfId="0" applyNumberFormat="1" applyFont="1" applyFill="1" applyBorder="1" applyAlignment="1"/>
    <xf numFmtId="165" fontId="19" fillId="2" borderId="7" xfId="0" applyNumberFormat="1" applyFont="1" applyFill="1" applyBorder="1" applyAlignment="1"/>
    <xf numFmtId="164" fontId="19" fillId="2" borderId="0" xfId="0" applyNumberFormat="1" applyFont="1" applyFill="1" applyAlignment="1"/>
    <xf numFmtId="164" fontId="13" fillId="0" borderId="0" xfId="0" applyNumberFormat="1" applyFont="1" applyAlignment="1">
      <alignment horizontal="left"/>
    </xf>
    <xf numFmtId="164" fontId="16" fillId="5" borderId="0" xfId="0" applyNumberFormat="1" applyFont="1" applyFill="1" applyAlignment="1">
      <alignment horizontal="left"/>
    </xf>
    <xf numFmtId="164" fontId="18" fillId="6" borderId="2" xfId="0" applyNumberFormat="1" applyFont="1" applyFill="1" applyBorder="1" applyAlignment="1">
      <alignment horizontal="center"/>
    </xf>
    <xf numFmtId="164" fontId="19" fillId="5" borderId="0" xfId="0" applyNumberFormat="1" applyFont="1" applyFill="1" applyAlignment="1"/>
    <xf numFmtId="164" fontId="19" fillId="6" borderId="2" xfId="0" applyNumberFormat="1" applyFont="1" applyFill="1" applyBorder="1" applyAlignment="1">
      <alignment horizontal="center" vertical="top"/>
    </xf>
    <xf numFmtId="164" fontId="19" fillId="0" borderId="3" xfId="0" applyNumberFormat="1" applyFont="1" applyBorder="1" applyAlignment="1"/>
    <xf numFmtId="165" fontId="19" fillId="0" borderId="3" xfId="0" applyNumberFormat="1" applyFont="1" applyBorder="1" applyAlignment="1"/>
    <xf numFmtId="164" fontId="19" fillId="0" borderId="7" xfId="0" applyNumberFormat="1" applyFont="1" applyBorder="1" applyAlignment="1"/>
    <xf numFmtId="164" fontId="18" fillId="0" borderId="7" xfId="0" applyNumberFormat="1" applyFont="1" applyBorder="1" applyAlignment="1"/>
    <xf numFmtId="165" fontId="19" fillId="0" borderId="7" xfId="0" applyNumberFormat="1" applyFont="1" applyBorder="1" applyAlignment="1"/>
    <xf numFmtId="164" fontId="0" fillId="0" borderId="0" xfId="0" applyNumberFormat="1" applyAlignment="1">
      <alignment horizontal="left"/>
    </xf>
    <xf numFmtId="164" fontId="18" fillId="6" borderId="1" xfId="0" applyNumberFormat="1" applyFont="1" applyFill="1" applyBorder="1" applyAlignment="1">
      <alignment horizontal="center"/>
    </xf>
    <xf numFmtId="164" fontId="19" fillId="0" borderId="4" xfId="0" applyNumberFormat="1" applyFont="1" applyBorder="1" applyAlignment="1"/>
    <xf numFmtId="165" fontId="19" fillId="4" borderId="8" xfId="0" applyNumberFormat="1" applyFont="1" applyFill="1" applyBorder="1" applyAlignment="1"/>
    <xf numFmtId="165" fontId="19" fillId="0" borderId="8" xfId="0" applyNumberFormat="1" applyFont="1" applyBorder="1" applyAlignment="1"/>
    <xf numFmtId="164" fontId="13" fillId="0" borderId="0" xfId="0" applyNumberFormat="1" applyFont="1" applyAlignment="1"/>
    <xf numFmtId="164" fontId="7" fillId="0" borderId="0" xfId="0" applyNumberFormat="1" applyFont="1" applyAlignment="1"/>
    <xf numFmtId="0" fontId="22" fillId="5" borderId="0" xfId="0" applyFont="1" applyFill="1" applyAlignment="1"/>
    <xf numFmtId="0" fontId="19" fillId="5" borderId="0" xfId="0" applyFont="1" applyFill="1" applyAlignment="1"/>
    <xf numFmtId="0" fontId="19" fillId="6" borderId="2" xfId="0" applyFont="1" applyFill="1" applyBorder="1" applyAlignment="1"/>
    <xf numFmtId="164" fontId="18" fillId="5" borderId="0" xfId="0" applyNumberFormat="1" applyFont="1" applyFill="1" applyAlignment="1">
      <alignment vertical="top"/>
    </xf>
    <xf numFmtId="164" fontId="22" fillId="3" borderId="0" xfId="0" applyNumberFormat="1" applyFont="1" applyFill="1" applyAlignment="1">
      <alignment vertical="center"/>
    </xf>
    <xf numFmtId="164" fontId="19" fillId="3" borderId="11" xfId="0" applyNumberFormat="1" applyFont="1" applyFill="1" applyBorder="1" applyAlignment="1">
      <alignment horizontal="left" vertical="center"/>
    </xf>
    <xf numFmtId="164" fontId="19" fillId="3" borderId="12" xfId="0" applyNumberFormat="1" applyFont="1" applyFill="1" applyBorder="1" applyAlignment="1">
      <alignment horizontal="center" vertical="center"/>
    </xf>
    <xf numFmtId="164" fontId="23" fillId="3" borderId="12" xfId="0" applyNumberFormat="1" applyFont="1" applyFill="1" applyBorder="1" applyAlignment="1">
      <alignment horizontal="center" vertical="center"/>
    </xf>
    <xf numFmtId="164" fontId="19" fillId="3" borderId="12" xfId="0" applyNumberFormat="1" applyFont="1" applyFill="1" applyBorder="1" applyAlignment="1">
      <alignment horizontal="center"/>
    </xf>
    <xf numFmtId="164" fontId="19" fillId="3" borderId="13" xfId="0" applyNumberFormat="1" applyFont="1" applyFill="1" applyBorder="1" applyAlignment="1">
      <alignment horizontal="center"/>
    </xf>
    <xf numFmtId="164" fontId="19" fillId="3" borderId="0" xfId="0" applyNumberFormat="1" applyFont="1" applyFill="1" applyAlignment="1">
      <alignment vertical="center"/>
    </xf>
    <xf numFmtId="164" fontId="23" fillId="3" borderId="11" xfId="0" applyNumberFormat="1" applyFont="1" applyFill="1" applyBorder="1" applyAlignment="1">
      <alignment vertical="center"/>
    </xf>
    <xf numFmtId="164" fontId="19" fillId="3" borderId="12" xfId="0" applyNumberFormat="1" applyFont="1" applyFill="1" applyBorder="1" applyAlignment="1">
      <alignment vertical="center"/>
    </xf>
    <xf numFmtId="164" fontId="19" fillId="3" borderId="13" xfId="0" applyNumberFormat="1" applyFont="1" applyFill="1" applyBorder="1" applyAlignment="1">
      <alignment vertical="center"/>
    </xf>
    <xf numFmtId="164" fontId="19" fillId="3" borderId="12" xfId="0" applyNumberFormat="1" applyFont="1" applyFill="1" applyBorder="1" applyAlignment="1"/>
    <xf numFmtId="164" fontId="19" fillId="3" borderId="13" xfId="0" applyNumberFormat="1" applyFont="1" applyFill="1" applyBorder="1" applyAlignment="1"/>
    <xf numFmtId="164" fontId="18" fillId="6" borderId="2" xfId="0" applyNumberFormat="1" applyFont="1" applyFill="1" applyBorder="1" applyAlignment="1">
      <alignment vertical="center"/>
    </xf>
    <xf numFmtId="164" fontId="19" fillId="6" borderId="11" xfId="0" applyNumberFormat="1" applyFont="1" applyFill="1" applyBorder="1" applyAlignment="1">
      <alignment vertical="center"/>
    </xf>
    <xf numFmtId="164" fontId="19" fillId="6" borderId="12" xfId="0" applyNumberFormat="1" applyFont="1" applyFill="1" applyBorder="1" applyAlignment="1">
      <alignment vertical="center"/>
    </xf>
    <xf numFmtId="164" fontId="18" fillId="6" borderId="14" xfId="0" applyNumberFormat="1" applyFont="1" applyFill="1" applyBorder="1" applyAlignment="1">
      <alignment vertical="center"/>
    </xf>
    <xf numFmtId="164" fontId="19" fillId="6" borderId="12" xfId="0" applyNumberFormat="1" applyFont="1" applyFill="1" applyBorder="1" applyAlignment="1"/>
    <xf numFmtId="164" fontId="19" fillId="6" borderId="0" xfId="0" applyNumberFormat="1" applyFont="1" applyFill="1" applyAlignment="1"/>
    <xf numFmtId="164" fontId="19" fillId="3" borderId="0" xfId="0" applyNumberFormat="1" applyFont="1" applyFill="1" applyAlignment="1">
      <alignment vertical="top" wrapText="1"/>
    </xf>
    <xf numFmtId="164" fontId="19" fillId="6" borderId="2" xfId="0" applyNumberFormat="1" applyFont="1" applyFill="1" applyBorder="1" applyAlignment="1">
      <alignment vertical="top" wrapText="1"/>
    </xf>
    <xf numFmtId="164" fontId="18" fillId="3" borderId="2" xfId="0" applyNumberFormat="1" applyFont="1" applyFill="1" applyBorder="1" applyAlignment="1">
      <alignment vertical="top" wrapText="1"/>
    </xf>
    <xf numFmtId="164" fontId="18" fillId="3" borderId="15" xfId="0" applyNumberFormat="1" applyFont="1" applyFill="1" applyBorder="1" applyAlignment="1">
      <alignment vertical="top" wrapText="1"/>
    </xf>
    <xf numFmtId="164" fontId="18" fillId="3" borderId="14" xfId="0" applyNumberFormat="1" applyFont="1" applyFill="1" applyBorder="1" applyAlignment="1">
      <alignment vertical="top" wrapText="1"/>
    </xf>
    <xf numFmtId="164" fontId="19" fillId="6" borderId="1" xfId="0" applyNumberFormat="1" applyFont="1" applyFill="1" applyBorder="1" applyAlignment="1">
      <alignment vertical="top" wrapText="1"/>
    </xf>
    <xf numFmtId="164" fontId="19" fillId="2" borderId="7" xfId="0" applyNumberFormat="1" applyFont="1" applyFill="1" applyBorder="1" applyAlignment="1"/>
    <xf numFmtId="164" fontId="18" fillId="2" borderId="7" xfId="0" applyNumberFormat="1" applyFont="1" applyFill="1" applyBorder="1" applyAlignment="1"/>
    <xf numFmtId="164" fontId="19" fillId="2" borderId="16" xfId="0" applyNumberFormat="1" applyFont="1" applyFill="1" applyBorder="1" applyAlignment="1">
      <alignment horizontal="center"/>
    </xf>
    <xf numFmtId="164" fontId="19" fillId="2" borderId="17" xfId="0" applyNumberFormat="1" applyFont="1" applyFill="1" applyBorder="1" applyAlignment="1">
      <alignment horizontal="center"/>
    </xf>
    <xf numFmtId="164" fontId="18" fillId="4" borderId="7" xfId="0" applyNumberFormat="1" applyFont="1" applyFill="1" applyBorder="1" applyAlignment="1"/>
    <xf numFmtId="164" fontId="19" fillId="4" borderId="7" xfId="0" applyNumberFormat="1" applyFont="1" applyFill="1" applyBorder="1" applyAlignment="1"/>
    <xf numFmtId="165" fontId="19" fillId="4" borderId="16" xfId="0" applyNumberFormat="1" applyFont="1" applyFill="1" applyBorder="1" applyAlignment="1"/>
    <xf numFmtId="165" fontId="19" fillId="4" borderId="17" xfId="0" applyNumberFormat="1" applyFont="1" applyFill="1" applyBorder="1" applyAlignment="1"/>
    <xf numFmtId="165" fontId="19" fillId="2" borderId="16" xfId="0" applyNumberFormat="1" applyFont="1" applyFill="1" applyBorder="1" applyAlignment="1"/>
    <xf numFmtId="165" fontId="19" fillId="2" borderId="17" xfId="0" applyNumberFormat="1" applyFont="1" applyFill="1" applyBorder="1" applyAlignment="1"/>
    <xf numFmtId="49" fontId="5" fillId="0" borderId="0" xfId="0" applyNumberFormat="1" applyFont="1" applyAlignment="1"/>
    <xf numFmtId="164" fontId="24" fillId="0" borderId="0" xfId="0" applyNumberFormat="1" applyFont="1" applyAlignment="1"/>
    <xf numFmtId="164" fontId="23" fillId="0" borderId="0" xfId="0" applyNumberFormat="1" applyFont="1" applyAlignment="1"/>
    <xf numFmtId="164" fontId="18" fillId="0" borderId="0" xfId="0" applyNumberFormat="1" applyFont="1" applyAlignment="1"/>
    <xf numFmtId="164" fontId="22" fillId="5" borderId="18" xfId="0" applyNumberFormat="1" applyFont="1" applyFill="1" applyBorder="1" applyAlignment="1">
      <alignment vertical="center"/>
    </xf>
    <xf numFmtId="164" fontId="22" fillId="5" borderId="5" xfId="0" applyNumberFormat="1" applyFont="1" applyFill="1" applyBorder="1" applyAlignment="1">
      <alignment vertical="center"/>
    </xf>
    <xf numFmtId="164" fontId="25" fillId="5" borderId="5" xfId="0" applyNumberFormat="1" applyFont="1" applyFill="1" applyBorder="1" applyAlignment="1">
      <alignment vertical="center"/>
    </xf>
    <xf numFmtId="164" fontId="25" fillId="5" borderId="19" xfId="0" applyNumberFormat="1" applyFont="1" applyFill="1" applyBorder="1" applyAlignment="1">
      <alignment vertical="center"/>
    </xf>
    <xf numFmtId="164" fontId="18" fillId="3" borderId="21" xfId="0" applyNumberFormat="1" applyFont="1" applyFill="1" applyBorder="1" applyAlignment="1"/>
    <xf numFmtId="164" fontId="18" fillId="3" borderId="0" xfId="0" applyNumberFormat="1" applyFont="1" applyFill="1" applyAlignment="1"/>
    <xf numFmtId="164" fontId="18" fillId="6" borderId="22" xfId="0" applyNumberFormat="1" applyFont="1" applyFill="1" applyBorder="1" applyAlignment="1"/>
    <xf numFmtId="164" fontId="18" fillId="3" borderId="23" xfId="0" applyNumberFormat="1" applyFont="1" applyFill="1" applyBorder="1" applyAlignment="1"/>
    <xf numFmtId="164" fontId="18" fillId="6" borderId="11" xfId="0" applyNumberFormat="1" applyFont="1" applyFill="1" applyBorder="1" applyAlignment="1"/>
    <xf numFmtId="164" fontId="19" fillId="6" borderId="24" xfId="0" applyNumberFormat="1" applyFont="1" applyFill="1" applyBorder="1" applyAlignment="1"/>
    <xf numFmtId="164" fontId="10" fillId="0" borderId="0" xfId="0" applyNumberFormat="1" applyFont="1" applyAlignment="1">
      <alignment vertical="top" wrapText="1"/>
    </xf>
    <xf numFmtId="164" fontId="5" fillId="0" borderId="0" xfId="0" applyNumberFormat="1" applyFont="1" applyAlignment="1">
      <alignment vertical="top" wrapText="1"/>
    </xf>
    <xf numFmtId="164" fontId="19" fillId="0" borderId="0" xfId="0" applyNumberFormat="1" applyFont="1" applyAlignment="1">
      <alignment vertical="top" wrapText="1"/>
    </xf>
    <xf numFmtId="164" fontId="19" fillId="3" borderId="21" xfId="0" applyNumberFormat="1" applyFont="1" applyFill="1" applyBorder="1" applyAlignment="1">
      <alignment vertical="top" wrapText="1"/>
    </xf>
    <xf numFmtId="164" fontId="18" fillId="3" borderId="25" xfId="0" applyNumberFormat="1" applyFont="1" applyFill="1" applyBorder="1" applyAlignment="1">
      <alignment vertical="top" wrapText="1"/>
    </xf>
    <xf numFmtId="164" fontId="18" fillId="6" borderId="26" xfId="0" applyNumberFormat="1" applyFont="1" applyFill="1" applyBorder="1" applyAlignment="1">
      <alignment vertical="top" wrapText="1"/>
    </xf>
    <xf numFmtId="164" fontId="18" fillId="6" borderId="1" xfId="0" applyNumberFormat="1" applyFont="1" applyFill="1" applyBorder="1" applyAlignment="1">
      <alignment vertical="top" wrapText="1"/>
    </xf>
    <xf numFmtId="164" fontId="18" fillId="6" borderId="2" xfId="0" applyNumberFormat="1" applyFont="1" applyFill="1" applyBorder="1" applyAlignment="1">
      <alignment vertical="top" wrapText="1"/>
    </xf>
    <xf numFmtId="164" fontId="19" fillId="3" borderId="23" xfId="0" applyNumberFormat="1" applyFont="1" applyFill="1" applyBorder="1" applyAlignment="1">
      <alignment vertical="top" wrapText="1"/>
    </xf>
    <xf numFmtId="164" fontId="18" fillId="6" borderId="27" xfId="0" applyNumberFormat="1" applyFont="1" applyFill="1" applyBorder="1" applyAlignment="1">
      <alignment vertical="top" wrapText="1"/>
    </xf>
    <xf numFmtId="164" fontId="19" fillId="0" borderId="28" xfId="0" applyNumberFormat="1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164" fontId="19" fillId="0" borderId="29" xfId="0" applyNumberFormat="1" applyFont="1" applyBorder="1" applyAlignment="1">
      <alignment horizontal="center"/>
    </xf>
    <xf numFmtId="164" fontId="19" fillId="0" borderId="16" xfId="0" applyNumberFormat="1" applyFont="1" applyBorder="1" applyAlignment="1">
      <alignment horizontal="center"/>
    </xf>
    <xf numFmtId="164" fontId="19" fillId="0" borderId="17" xfId="0" applyNumberFormat="1" applyFont="1" applyBorder="1" applyAlignment="1">
      <alignment horizontal="center"/>
    </xf>
    <xf numFmtId="164" fontId="19" fillId="2" borderId="30" xfId="0" applyNumberFormat="1" applyFont="1" applyFill="1" applyBorder="1" applyAlignment="1">
      <alignment horizontal="center"/>
    </xf>
    <xf numFmtId="164" fontId="19" fillId="2" borderId="31" xfId="0" applyNumberFormat="1" applyFont="1" applyFill="1" applyBorder="1" applyAlignment="1">
      <alignment horizontal="center"/>
    </xf>
    <xf numFmtId="164" fontId="19" fillId="2" borderId="32" xfId="0" applyNumberFormat="1" applyFont="1" applyFill="1" applyBorder="1" applyAlignment="1">
      <alignment horizontal="center"/>
    </xf>
    <xf numFmtId="165" fontId="19" fillId="4" borderId="28" xfId="0" applyNumberFormat="1" applyFont="1" applyFill="1" applyBorder="1" applyAlignment="1"/>
    <xf numFmtId="165" fontId="19" fillId="4" borderId="29" xfId="0" applyNumberFormat="1" applyFont="1" applyFill="1" applyBorder="1" applyAlignment="1"/>
    <xf numFmtId="165" fontId="19" fillId="4" borderId="30" xfId="0" applyNumberFormat="1" applyFont="1" applyFill="1" applyBorder="1" applyAlignment="1"/>
    <xf numFmtId="165" fontId="19" fillId="4" borderId="32" xfId="0" applyNumberFormat="1" applyFont="1" applyFill="1" applyBorder="1" applyAlignment="1"/>
    <xf numFmtId="165" fontId="19" fillId="0" borderId="28" xfId="0" applyNumberFormat="1" applyFont="1" applyBorder="1" applyAlignment="1"/>
    <xf numFmtId="165" fontId="19" fillId="0" borderId="29" xfId="0" applyNumberFormat="1" applyFont="1" applyBorder="1" applyAlignment="1"/>
    <xf numFmtId="165" fontId="19" fillId="0" borderId="16" xfId="0" applyNumberFormat="1" applyFont="1" applyBorder="1" applyAlignment="1"/>
    <xf numFmtId="165" fontId="19" fillId="0" borderId="17" xfId="0" applyNumberFormat="1" applyFont="1" applyBorder="1" applyAlignment="1"/>
    <xf numFmtId="165" fontId="19" fillId="0" borderId="30" xfId="0" applyNumberFormat="1" applyFont="1" applyBorder="1" applyAlignment="1"/>
    <xf numFmtId="165" fontId="19" fillId="0" borderId="32" xfId="0" applyNumberFormat="1" applyFont="1" applyBorder="1" applyAlignment="1"/>
    <xf numFmtId="165" fontId="19" fillId="0" borderId="33" xfId="0" applyNumberFormat="1" applyFont="1" applyBorder="1" applyAlignment="1"/>
    <xf numFmtId="165" fontId="19" fillId="0" borderId="34" xfId="0" applyNumberFormat="1" applyFont="1" applyBorder="1" applyAlignment="1"/>
    <xf numFmtId="165" fontId="19" fillId="0" borderId="35" xfId="0" applyNumberFormat="1" applyFont="1" applyBorder="1" applyAlignment="1"/>
    <xf numFmtId="165" fontId="19" fillId="0" borderId="36" xfId="0" applyNumberFormat="1" applyFont="1" applyBorder="1" applyAlignment="1"/>
    <xf numFmtId="165" fontId="19" fillId="0" borderId="37" xfId="0" applyNumberFormat="1" applyFont="1" applyBorder="1" applyAlignment="1"/>
    <xf numFmtId="165" fontId="19" fillId="0" borderId="38" xfId="0" applyNumberFormat="1" applyFont="1" applyBorder="1" applyAlignment="1"/>
    <xf numFmtId="165" fontId="19" fillId="0" borderId="39" xfId="0" applyNumberFormat="1" applyFont="1" applyBorder="1" applyAlignment="1"/>
    <xf numFmtId="164" fontId="22" fillId="5" borderId="40" xfId="0" applyNumberFormat="1" applyFont="1" applyFill="1" applyBorder="1" applyAlignment="1">
      <alignment vertical="center"/>
    </xf>
    <xf numFmtId="164" fontId="19" fillId="5" borderId="41" xfId="0" applyNumberFormat="1" applyFont="1" applyFill="1" applyBorder="1" applyAlignment="1"/>
    <xf numFmtId="164" fontId="19" fillId="5" borderId="42" xfId="0" applyNumberFormat="1" applyFont="1" applyFill="1" applyBorder="1" applyAlignment="1"/>
    <xf numFmtId="164" fontId="18" fillId="6" borderId="44" xfId="0" applyNumberFormat="1" applyFont="1" applyFill="1" applyBorder="1" applyAlignment="1"/>
    <xf numFmtId="164" fontId="19" fillId="6" borderId="11" xfId="0" applyNumberFormat="1" applyFont="1" applyFill="1" applyBorder="1" applyAlignment="1"/>
    <xf numFmtId="164" fontId="19" fillId="6" borderId="45" xfId="0" applyNumberFormat="1" applyFont="1" applyFill="1" applyBorder="1" applyAlignment="1"/>
    <xf numFmtId="164" fontId="19" fillId="6" borderId="46" xfId="0" applyNumberFormat="1" applyFont="1" applyFill="1" applyBorder="1" applyAlignment="1"/>
    <xf numFmtId="164" fontId="18" fillId="6" borderId="47" xfId="0" applyNumberFormat="1" applyFont="1" applyFill="1" applyBorder="1" applyAlignment="1"/>
    <xf numFmtId="164" fontId="18" fillId="6" borderId="48" xfId="0" applyNumberFormat="1" applyFont="1" applyFill="1" applyBorder="1" applyAlignment="1"/>
    <xf numFmtId="164" fontId="18" fillId="0" borderId="3" xfId="0" applyNumberFormat="1" applyFont="1" applyBorder="1" applyAlignment="1"/>
    <xf numFmtId="164" fontId="19" fillId="0" borderId="49" xfId="0" applyNumberFormat="1" applyFont="1" applyBorder="1" applyAlignment="1">
      <alignment horizontal="center"/>
    </xf>
    <xf numFmtId="164" fontId="19" fillId="0" borderId="50" xfId="0" applyNumberFormat="1" applyFont="1" applyBorder="1" applyAlignment="1">
      <alignment horizontal="center"/>
    </xf>
    <xf numFmtId="164" fontId="19" fillId="0" borderId="51" xfId="0" applyNumberFormat="1" applyFont="1" applyBorder="1" applyAlignment="1">
      <alignment horizontal="center"/>
    </xf>
    <xf numFmtId="164" fontId="19" fillId="0" borderId="52" xfId="0" applyNumberFormat="1" applyFont="1" applyBorder="1" applyAlignment="1">
      <alignment horizontal="center"/>
    </xf>
    <xf numFmtId="165" fontId="19" fillId="4" borderId="53" xfId="0" applyNumberFormat="1" applyFont="1" applyFill="1" applyBorder="1" applyAlignment="1"/>
    <xf numFmtId="165" fontId="19" fillId="4" borderId="54" xfId="0" applyNumberFormat="1" applyFont="1" applyFill="1" applyBorder="1" applyAlignment="1"/>
    <xf numFmtId="165" fontId="19" fillId="4" borderId="55" xfId="0" applyNumberFormat="1" applyFont="1" applyFill="1" applyBorder="1" applyAlignment="1"/>
    <xf numFmtId="165" fontId="19" fillId="4" borderId="56" xfId="0" applyNumberFormat="1" applyFont="1" applyFill="1" applyBorder="1" applyAlignment="1"/>
    <xf numFmtId="165" fontId="19" fillId="0" borderId="53" xfId="0" applyNumberFormat="1" applyFont="1" applyBorder="1" applyAlignment="1"/>
    <xf numFmtId="165" fontId="19" fillId="0" borderId="54" xfId="0" applyNumberFormat="1" applyFont="1" applyBorder="1" applyAlignment="1"/>
    <xf numFmtId="165" fontId="19" fillId="0" borderId="55" xfId="0" applyNumberFormat="1" applyFont="1" applyBorder="1" applyAlignment="1"/>
    <xf numFmtId="165" fontId="19" fillId="0" borderId="56" xfId="0" applyNumberFormat="1" applyFont="1" applyBorder="1" applyAlignment="1"/>
    <xf numFmtId="165" fontId="26" fillId="7" borderId="56" xfId="0" applyNumberFormat="1" applyFont="1" applyFill="1" applyBorder="1" applyAlignment="1"/>
    <xf numFmtId="165" fontId="26" fillId="7" borderId="55" xfId="0" applyNumberFormat="1" applyFont="1" applyFill="1" applyBorder="1" applyAlignment="1"/>
    <xf numFmtId="164" fontId="22" fillId="5" borderId="57" xfId="0" applyNumberFormat="1" applyFont="1" applyFill="1" applyBorder="1" applyAlignment="1">
      <alignment vertical="center"/>
    </xf>
    <xf numFmtId="164" fontId="22" fillId="5" borderId="58" xfId="0" applyNumberFormat="1" applyFont="1" applyFill="1" applyBorder="1" applyAlignment="1">
      <alignment horizontal="center" vertical="center"/>
    </xf>
    <xf numFmtId="164" fontId="22" fillId="5" borderId="59" xfId="0" applyNumberFormat="1" applyFont="1" applyFill="1" applyBorder="1" applyAlignment="1">
      <alignment vertical="center"/>
    </xf>
    <xf numFmtId="164" fontId="27" fillId="0" borderId="0" xfId="0" applyNumberFormat="1" applyFont="1" applyAlignment="1"/>
    <xf numFmtId="164" fontId="18" fillId="3" borderId="18" xfId="0" applyNumberFormat="1" applyFont="1" applyFill="1" applyBorder="1" applyAlignment="1"/>
    <xf numFmtId="164" fontId="19" fillId="6" borderId="60" xfId="0" applyNumberFormat="1" applyFont="1" applyFill="1" applyBorder="1" applyAlignment="1"/>
    <xf numFmtId="164" fontId="19" fillId="6" borderId="61" xfId="0" applyNumberFormat="1" applyFont="1" applyFill="1" applyBorder="1" applyAlignment="1"/>
    <xf numFmtId="164" fontId="19" fillId="6" borderId="62" xfId="0" applyNumberFormat="1" applyFont="1" applyFill="1" applyBorder="1" applyAlignment="1"/>
    <xf numFmtId="164" fontId="19" fillId="6" borderId="18" xfId="0" applyNumberFormat="1" applyFont="1" applyFill="1" applyBorder="1" applyAlignment="1">
      <alignment horizontal="left"/>
    </xf>
    <xf numFmtId="164" fontId="19" fillId="3" borderId="64" xfId="0" applyNumberFormat="1" applyFont="1" applyFill="1" applyBorder="1" applyAlignment="1">
      <alignment vertical="top" wrapText="1"/>
    </xf>
    <xf numFmtId="164" fontId="18" fillId="6" borderId="63" xfId="0" applyNumberFormat="1" applyFont="1" applyFill="1" applyBorder="1" applyAlignment="1">
      <alignment horizontal="left" vertical="center" wrapText="1"/>
    </xf>
    <xf numFmtId="0" fontId="0" fillId="0" borderId="65" xfId="0" applyBorder="1" applyAlignment="1"/>
    <xf numFmtId="164" fontId="19" fillId="2" borderId="66" xfId="0" applyNumberFormat="1" applyFont="1" applyFill="1" applyBorder="1" applyAlignment="1"/>
    <xf numFmtId="164" fontId="18" fillId="2" borderId="66" xfId="0" applyNumberFormat="1" applyFont="1" applyFill="1" applyBorder="1" applyAlignment="1"/>
    <xf numFmtId="164" fontId="5" fillId="0" borderId="67" xfId="0" applyNumberFormat="1" applyFont="1" applyBorder="1" applyAlignment="1"/>
    <xf numFmtId="49" fontId="5" fillId="0" borderId="67" xfId="0" applyNumberFormat="1" applyFont="1" applyBorder="1" applyAlignment="1"/>
    <xf numFmtId="0" fontId="0" fillId="0" borderId="68" xfId="0" applyBorder="1" applyAlignment="1"/>
    <xf numFmtId="164" fontId="19" fillId="0" borderId="34" xfId="0" applyNumberFormat="1" applyFont="1" applyBorder="1" applyAlignment="1"/>
    <xf numFmtId="0" fontId="19" fillId="0" borderId="5" xfId="0" applyFont="1" applyBorder="1" applyAlignment="1">
      <alignment horizontal="left"/>
    </xf>
    <xf numFmtId="0" fontId="0" fillId="0" borderId="5" xfId="0" applyBorder="1" applyAlignment="1"/>
    <xf numFmtId="164" fontId="19" fillId="6" borderId="20" xfId="0" applyNumberFormat="1" applyFont="1" applyFill="1" applyBorder="1" applyAlignment="1">
      <alignment horizontal="left"/>
    </xf>
    <xf numFmtId="0" fontId="28" fillId="0" borderId="0" xfId="0" applyFont="1" applyAlignment="1"/>
    <xf numFmtId="164" fontId="16" fillId="5" borderId="0" xfId="0" applyNumberFormat="1" applyFont="1" applyFill="1" applyAlignment="1">
      <alignment vertical="top"/>
    </xf>
    <xf numFmtId="0" fontId="15" fillId="2" borderId="0" xfId="0" applyFont="1" applyFill="1" applyAlignment="1">
      <alignment vertical="top"/>
    </xf>
    <xf numFmtId="0" fontId="17" fillId="2" borderId="0" xfId="0" applyFont="1" applyFill="1" applyAlignment="1"/>
    <xf numFmtId="164" fontId="18" fillId="4" borderId="0" xfId="0" applyNumberFormat="1" applyFont="1" applyFill="1" applyAlignment="1">
      <alignment horizontal="center" vertical="center"/>
    </xf>
    <xf numFmtId="164" fontId="18" fillId="2" borderId="0" xfId="0" applyNumberFormat="1" applyFont="1" applyFill="1" applyAlignment="1">
      <alignment horizontal="center" vertical="center"/>
    </xf>
    <xf numFmtId="164" fontId="20" fillId="0" borderId="70" xfId="0" applyNumberFormat="1" applyFont="1" applyBorder="1" applyAlignment="1"/>
    <xf numFmtId="164" fontId="19" fillId="0" borderId="71" xfId="0" applyNumberFormat="1" applyFont="1" applyBorder="1" applyAlignment="1">
      <alignment horizontal="center"/>
    </xf>
    <xf numFmtId="165" fontId="19" fillId="4" borderId="72" xfId="0" applyNumberFormat="1" applyFont="1" applyFill="1" applyBorder="1" applyAlignment="1">
      <alignment horizontal="right"/>
    </xf>
    <xf numFmtId="165" fontId="19" fillId="2" borderId="73" xfId="0" applyNumberFormat="1" applyFont="1" applyFill="1" applyBorder="1" applyAlignment="1">
      <alignment horizontal="right"/>
    </xf>
    <xf numFmtId="0" fontId="0" fillId="0" borderId="0" xfId="0" applyAlignment="1">
      <alignment horizontal="left" vertical="center"/>
    </xf>
    <xf numFmtId="0" fontId="28" fillId="0" borderId="0" xfId="0" applyFont="1" applyAlignment="1">
      <alignment horizontal="left" vertical="center"/>
    </xf>
    <xf numFmtId="164" fontId="19" fillId="0" borderId="74" xfId="0" applyNumberFormat="1" applyFont="1" applyBorder="1" applyAlignment="1">
      <alignment horizontal="left" vertical="center" wrapText="1"/>
    </xf>
    <xf numFmtId="164" fontId="19" fillId="0" borderId="75" xfId="0" applyNumberFormat="1" applyFont="1" applyBorder="1" applyAlignment="1">
      <alignment horizontal="center" vertical="center"/>
    </xf>
    <xf numFmtId="165" fontId="19" fillId="4" borderId="76" xfId="0" applyNumberFormat="1" applyFont="1" applyFill="1" applyBorder="1" applyAlignment="1">
      <alignment horizontal="right" vertical="center"/>
    </xf>
    <xf numFmtId="165" fontId="19" fillId="2" borderId="77" xfId="0" applyNumberFormat="1" applyFont="1" applyFill="1" applyBorder="1" applyAlignment="1">
      <alignment horizontal="right" vertical="center"/>
    </xf>
    <xf numFmtId="164" fontId="16" fillId="5" borderId="78" xfId="0" applyNumberFormat="1" applyFont="1" applyFill="1" applyBorder="1" applyAlignment="1">
      <alignment vertical="center"/>
    </xf>
    <xf numFmtId="164" fontId="16" fillId="5" borderId="79" xfId="0" applyNumberFormat="1" applyFont="1" applyFill="1" applyBorder="1" applyAlignment="1">
      <alignment vertical="center"/>
    </xf>
    <xf numFmtId="164" fontId="20" fillId="0" borderId="80" xfId="0" applyNumberFormat="1" applyFont="1" applyBorder="1" applyAlignment="1"/>
    <xf numFmtId="164" fontId="19" fillId="0" borderId="81" xfId="0" applyNumberFormat="1" applyFont="1" applyBorder="1" applyAlignment="1">
      <alignment horizontal="center"/>
    </xf>
    <xf numFmtId="165" fontId="19" fillId="4" borderId="81" xfId="0" applyNumberFormat="1" applyFont="1" applyFill="1" applyBorder="1" applyAlignment="1">
      <alignment horizontal="right"/>
    </xf>
    <xf numFmtId="165" fontId="19" fillId="2" borderId="82" xfId="0" applyNumberFormat="1" applyFont="1" applyFill="1" applyBorder="1" applyAlignment="1">
      <alignment horizontal="right"/>
    </xf>
    <xf numFmtId="164" fontId="19" fillId="0" borderId="83" xfId="0" applyNumberFormat="1" applyFont="1" applyBorder="1" applyAlignment="1">
      <alignment horizontal="left" vertical="center" wrapText="1"/>
    </xf>
    <xf numFmtId="164" fontId="19" fillId="0" borderId="84" xfId="0" applyNumberFormat="1" applyFont="1" applyBorder="1" applyAlignment="1">
      <alignment horizontal="center" vertical="center"/>
    </xf>
    <xf numFmtId="165" fontId="19" fillId="4" borderId="61" xfId="0" applyNumberFormat="1" applyFont="1" applyFill="1" applyBorder="1" applyAlignment="1">
      <alignment horizontal="right" vertical="center"/>
    </xf>
    <xf numFmtId="165" fontId="19" fillId="2" borderId="85" xfId="0" applyNumberFormat="1" applyFont="1" applyFill="1" applyBorder="1" applyAlignment="1">
      <alignment horizontal="right" vertical="center"/>
    </xf>
    <xf numFmtId="164" fontId="19" fillId="0" borderId="61" xfId="0" applyNumberFormat="1" applyFont="1" applyBorder="1" applyAlignment="1">
      <alignment horizontal="center" vertical="center"/>
    </xf>
    <xf numFmtId="164" fontId="19" fillId="0" borderId="86" xfId="0" applyNumberFormat="1" applyFont="1" applyBorder="1" applyAlignment="1">
      <alignment vertical="center" wrapText="1"/>
    </xf>
    <xf numFmtId="164" fontId="19" fillId="0" borderId="87" xfId="0" applyNumberFormat="1" applyFont="1" applyBorder="1" applyAlignment="1">
      <alignment horizontal="left" vertical="center" wrapText="1"/>
    </xf>
    <xf numFmtId="164" fontId="19" fillId="0" borderId="88" xfId="0" applyNumberFormat="1" applyFont="1" applyBorder="1" applyAlignment="1">
      <alignment horizontal="left" vertical="center" wrapText="1"/>
    </xf>
    <xf numFmtId="164" fontId="19" fillId="0" borderId="89" xfId="0" applyNumberFormat="1" applyFont="1" applyBorder="1" applyAlignment="1">
      <alignment horizontal="center" vertical="center"/>
    </xf>
    <xf numFmtId="165" fontId="19" fillId="4" borderId="89" xfId="0" applyNumberFormat="1" applyFont="1" applyFill="1" applyBorder="1" applyAlignment="1">
      <alignment horizontal="right" vertical="center"/>
    </xf>
    <xf numFmtId="165" fontId="19" fillId="2" borderId="90" xfId="0" applyNumberFormat="1" applyFont="1" applyFill="1" applyBorder="1" applyAlignment="1">
      <alignment horizontal="right" vertical="center"/>
    </xf>
    <xf numFmtId="164" fontId="19" fillId="0" borderId="71" xfId="0" applyNumberFormat="1" applyFont="1" applyBorder="1" applyAlignment="1">
      <alignment horizontal="center" vertical="center"/>
    </xf>
    <xf numFmtId="165" fontId="19" fillId="4" borderId="72" xfId="0" applyNumberFormat="1" applyFont="1" applyFill="1" applyBorder="1" applyAlignment="1">
      <alignment horizontal="right" vertical="center"/>
    </xf>
    <xf numFmtId="165" fontId="19" fillId="2" borderId="73" xfId="0" applyNumberFormat="1" applyFont="1" applyFill="1" applyBorder="1" applyAlignment="1">
      <alignment horizontal="right" vertical="center"/>
    </xf>
    <xf numFmtId="164" fontId="19" fillId="0" borderId="81" xfId="0" applyNumberFormat="1" applyFont="1" applyBorder="1" applyAlignment="1">
      <alignment horizontal="center" vertical="center"/>
    </xf>
    <xf numFmtId="165" fontId="19" fillId="4" borderId="81" xfId="0" applyNumberFormat="1" applyFont="1" applyFill="1" applyBorder="1" applyAlignment="1">
      <alignment horizontal="right" vertical="center"/>
    </xf>
    <xf numFmtId="165" fontId="19" fillId="2" borderId="82" xfId="0" applyNumberFormat="1" applyFont="1" applyFill="1" applyBorder="1" applyAlignment="1">
      <alignment horizontal="right" vertical="center"/>
    </xf>
    <xf numFmtId="164" fontId="20" fillId="0" borderId="87" xfId="0" applyNumberFormat="1" applyFont="1" applyBorder="1" applyAlignment="1"/>
    <xf numFmtId="165" fontId="19" fillId="4" borderId="84" xfId="0" applyNumberFormat="1" applyFont="1" applyFill="1" applyBorder="1" applyAlignment="1">
      <alignment horizontal="right" vertical="center"/>
    </xf>
    <xf numFmtId="165" fontId="19" fillId="2" borderId="92" xfId="0" applyNumberFormat="1" applyFont="1" applyFill="1" applyBorder="1" applyAlignment="1">
      <alignment horizontal="right" vertical="center"/>
    </xf>
    <xf numFmtId="164" fontId="19" fillId="0" borderId="83" xfId="0" applyNumberFormat="1" applyFont="1" applyBorder="1" applyAlignment="1">
      <alignment vertical="top" wrapText="1"/>
    </xf>
    <xf numFmtId="164" fontId="19" fillId="0" borderId="78" xfId="0" applyNumberFormat="1" applyFont="1" applyBorder="1" applyAlignment="1">
      <alignment horizontal="left" vertical="top" wrapText="1"/>
    </xf>
    <xf numFmtId="164" fontId="19" fillId="0" borderId="93" xfId="0" applyNumberFormat="1" applyFont="1" applyBorder="1" applyAlignment="1">
      <alignment horizontal="left" vertical="top" wrapText="1"/>
    </xf>
    <xf numFmtId="164" fontId="19" fillId="0" borderId="87" xfId="0" applyNumberFormat="1" applyFont="1" applyBorder="1" applyAlignment="1">
      <alignment vertical="center" wrapText="1"/>
    </xf>
    <xf numFmtId="164" fontId="19" fillId="0" borderId="88" xfId="0" applyNumberFormat="1" applyFont="1" applyBorder="1" applyAlignment="1">
      <alignment vertical="center" wrapText="1"/>
    </xf>
    <xf numFmtId="164" fontId="20" fillId="0" borderId="87" xfId="0" applyNumberFormat="1" applyFont="1" applyBorder="1" applyAlignment="1">
      <alignment wrapText="1"/>
    </xf>
    <xf numFmtId="0" fontId="29" fillId="0" borderId="0" xfId="0" applyFont="1" applyAlignment="1"/>
    <xf numFmtId="0" fontId="30" fillId="8" borderId="0" xfId="0" applyFont="1" applyFill="1" applyAlignment="1"/>
    <xf numFmtId="0" fontId="31" fillId="0" borderId="0" xfId="0" applyFont="1" applyAlignment="1"/>
    <xf numFmtId="0" fontId="30" fillId="4" borderId="0" xfId="0" applyFont="1" applyFill="1" applyAlignment="1"/>
    <xf numFmtId="0" fontId="30" fillId="7" borderId="0" xfId="0" applyFont="1" applyFill="1" applyAlignment="1"/>
    <xf numFmtId="0" fontId="9" fillId="2" borderId="0" xfId="0" applyFont="1" applyFill="1" applyAlignment="1"/>
    <xf numFmtId="0" fontId="32" fillId="0" borderId="0" xfId="0" applyFont="1" applyAlignment="1"/>
    <xf numFmtId="166" fontId="0" fillId="8" borderId="0" xfId="0" applyNumberFormat="1" applyFill="1" applyAlignment="1">
      <alignment horizontal="left"/>
    </xf>
    <xf numFmtId="166" fontId="33" fillId="0" borderId="0" xfId="0" applyNumberFormat="1" applyFont="1" applyAlignment="1">
      <alignment horizontal="left"/>
    </xf>
    <xf numFmtId="166" fontId="32" fillId="0" borderId="0" xfId="0" applyNumberFormat="1" applyFont="1" applyAlignment="1">
      <alignment horizontal="left"/>
    </xf>
    <xf numFmtId="0" fontId="0" fillId="4" borderId="0" xfId="0" applyFill="1" applyAlignment="1"/>
    <xf numFmtId="0" fontId="33" fillId="0" borderId="0" xfId="0" applyFont="1" applyAlignment="1"/>
    <xf numFmtId="0" fontId="0" fillId="7" borderId="0" xfId="0" applyFill="1" applyAlignment="1"/>
    <xf numFmtId="0" fontId="0" fillId="8" borderId="0" xfId="0" applyFill="1" applyAlignment="1">
      <alignment horizontal="left"/>
    </xf>
    <xf numFmtId="0" fontId="33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49" fontId="0" fillId="9" borderId="0" xfId="0" applyNumberFormat="1" applyFill="1" applyAlignment="1"/>
    <xf numFmtId="0" fontId="0" fillId="8" borderId="0" xfId="0" applyFill="1" applyAlignment="1"/>
    <xf numFmtId="49" fontId="0" fillId="10" borderId="0" xfId="0" applyNumberFormat="1" applyFill="1" applyAlignment="1"/>
    <xf numFmtId="0" fontId="0" fillId="10" borderId="0" xfId="0" applyFill="1" applyAlignment="1"/>
    <xf numFmtId="166" fontId="0" fillId="4" borderId="0" xfId="0" applyNumberFormat="1" applyFill="1" applyAlignment="1">
      <alignment horizontal="left"/>
    </xf>
    <xf numFmtId="49" fontId="0" fillId="8" borderId="0" xfId="0" applyNumberFormat="1" applyFill="1" applyAlignment="1"/>
    <xf numFmtId="49" fontId="33" fillId="0" borderId="0" xfId="0" applyNumberFormat="1" applyFont="1" applyAlignment="1"/>
    <xf numFmtId="49" fontId="32" fillId="0" borderId="0" xfId="0" applyNumberFormat="1" applyFont="1" applyAlignment="1"/>
    <xf numFmtId="0" fontId="10" fillId="4" borderId="0" xfId="0" applyFont="1" applyFill="1" applyAlignment="1"/>
    <xf numFmtId="0" fontId="10" fillId="0" borderId="0" xfId="0" applyFont="1" applyAlignment="1"/>
    <xf numFmtId="0" fontId="6" fillId="8" borderId="0" xfId="0" applyFont="1" applyFill="1" applyAlignment="1"/>
    <xf numFmtId="0" fontId="6" fillId="11" borderId="0" xfId="0" applyFont="1" applyFill="1" applyAlignment="1"/>
    <xf numFmtId="164" fontId="16" fillId="3" borderId="1" xfId="0" applyNumberFormat="1" applyFont="1" applyFill="1" applyBorder="1" applyAlignment="1">
      <alignment horizontal="center"/>
    </xf>
    <xf numFmtId="0" fontId="9" fillId="0" borderId="0" xfId="0" applyFont="1" applyAlignment="1"/>
    <xf numFmtId="164" fontId="16" fillId="3" borderId="2" xfId="0" applyNumberFormat="1" applyFont="1" applyFill="1" applyBorder="1" applyAlignment="1">
      <alignment horizontal="center"/>
    </xf>
    <xf numFmtId="164" fontId="19" fillId="0" borderId="3" xfId="0" applyNumberFormat="1" applyFont="1" applyBorder="1" applyAlignment="1">
      <alignment vertical="top"/>
    </xf>
    <xf numFmtId="0" fontId="0" fillId="0" borderId="0" xfId="0" applyAlignment="1"/>
    <xf numFmtId="164" fontId="19" fillId="2" borderId="7" xfId="0" applyNumberFormat="1" applyFont="1" applyFill="1" applyBorder="1" applyAlignment="1">
      <alignment vertical="center"/>
    </xf>
    <xf numFmtId="164" fontId="0" fillId="0" borderId="0" xfId="0" applyNumberFormat="1" applyAlignment="1"/>
    <xf numFmtId="0" fontId="19" fillId="0" borderId="0" xfId="0" applyFont="1" applyAlignment="1">
      <alignment horizontal="left" vertical="center" wrapText="1"/>
    </xf>
    <xf numFmtId="164" fontId="18" fillId="6" borderId="2" xfId="0" applyNumberFormat="1" applyFont="1" applyFill="1" applyBorder="1" applyAlignment="1">
      <alignment horizontal="center" vertical="center"/>
    </xf>
    <xf numFmtId="164" fontId="18" fillId="2" borderId="3" xfId="0" applyNumberFormat="1" applyFont="1" applyFill="1" applyBorder="1" applyAlignment="1">
      <alignment vertical="top"/>
    </xf>
    <xf numFmtId="164" fontId="18" fillId="6" borderId="1" xfId="0" applyNumberFormat="1" applyFont="1" applyFill="1" applyBorder="1" applyAlignment="1">
      <alignment horizontal="center" vertical="center"/>
    </xf>
    <xf numFmtId="164" fontId="18" fillId="2" borderId="0" xfId="0" applyNumberFormat="1" applyFont="1" applyFill="1" applyAlignment="1"/>
    <xf numFmtId="0" fontId="13" fillId="0" borderId="0" xfId="0" applyFont="1" applyAlignment="1"/>
    <xf numFmtId="164" fontId="13" fillId="0" borderId="0" xfId="0" applyNumberFormat="1" applyFont="1" applyAlignment="1">
      <alignment horizontal="left" wrapText="1"/>
    </xf>
    <xf numFmtId="164" fontId="0" fillId="0" borderId="0" xfId="0" applyNumberFormat="1" applyAlignment="1">
      <alignment horizontal="left"/>
    </xf>
    <xf numFmtId="164" fontId="18" fillId="6" borderId="9" xfId="0" applyNumberFormat="1" applyFont="1" applyFill="1" applyBorder="1" applyAlignment="1">
      <alignment vertical="top" wrapText="1"/>
    </xf>
    <xf numFmtId="164" fontId="18" fillId="6" borderId="10" xfId="0" applyNumberFormat="1" applyFont="1" applyFill="1" applyBorder="1" applyAlignment="1">
      <alignment vertical="top" wrapText="1"/>
    </xf>
    <xf numFmtId="164" fontId="22" fillId="5" borderId="20" xfId="0" applyNumberFormat="1" applyFont="1" applyFill="1" applyBorder="1" applyAlignment="1">
      <alignment horizontal="left" vertical="center" wrapText="1"/>
    </xf>
    <xf numFmtId="164" fontId="13" fillId="0" borderId="0" xfId="0" applyNumberFormat="1" applyFont="1" applyAlignment="1">
      <alignment horizontal="left"/>
    </xf>
    <xf numFmtId="164" fontId="13" fillId="0" borderId="0" xfId="0" applyNumberFormat="1" applyFont="1" applyAlignment="1">
      <alignment horizontal="left" vertical="top" wrapText="1"/>
    </xf>
    <xf numFmtId="164" fontId="18" fillId="6" borderId="43" xfId="0" applyNumberFormat="1" applyFont="1" applyFill="1" applyBorder="1" applyAlignment="1">
      <alignment horizontal="left" vertical="center" wrapText="1"/>
    </xf>
    <xf numFmtId="164" fontId="18" fillId="6" borderId="63" xfId="0" applyNumberFormat="1" applyFont="1" applyFill="1" applyBorder="1" applyAlignment="1">
      <alignment horizontal="left" vertical="top" wrapText="1"/>
    </xf>
    <xf numFmtId="164" fontId="18" fillId="6" borderId="64" xfId="0" applyNumberFormat="1" applyFont="1" applyFill="1" applyBorder="1" applyAlignment="1">
      <alignment horizontal="left" wrapText="1"/>
    </xf>
    <xf numFmtId="164" fontId="18" fillId="6" borderId="62" xfId="0" applyNumberFormat="1" applyFont="1" applyFill="1" applyBorder="1" applyAlignment="1">
      <alignment horizontal="left" vertical="top" wrapText="1"/>
    </xf>
    <xf numFmtId="164" fontId="18" fillId="6" borderId="69" xfId="0" applyNumberFormat="1" applyFont="1" applyFill="1" applyBorder="1" applyAlignment="1">
      <alignment horizontal="left" wrapText="1"/>
    </xf>
    <xf numFmtId="164" fontId="19" fillId="0" borderId="83" xfId="0" applyNumberFormat="1" applyFont="1" applyBorder="1" applyAlignment="1">
      <alignment horizontal="left" vertical="top" wrapText="1"/>
    </xf>
    <xf numFmtId="164" fontId="19" fillId="0" borderId="91" xfId="0" applyNumberFormat="1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095500" cy="590550"/>
    <xdr:pic>
      <xdr:nvPicPr>
        <xdr:cNvPr id="2" name="Image 1" descr="Picture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72"/>
  <sheetViews>
    <sheetView showGridLines="0" showRowColHeaders="0" tabSelected="1" zoomScaleNormal="100" workbookViewId="0"/>
  </sheetViews>
  <sheetFormatPr baseColWidth="10" defaultColWidth="9.140625" defaultRowHeight="12.75" x14ac:dyDescent="0.2"/>
  <cols>
    <col min="1" max="1" width="0.85546875" style="1" customWidth="1"/>
    <col min="2" max="2" width="27.7109375" style="2" customWidth="1"/>
    <col min="3" max="3" width="7.7109375" style="2" customWidth="1"/>
    <col min="4" max="9" width="13.7109375" style="2" customWidth="1"/>
    <col min="10" max="1025" width="6.28515625" style="2" customWidth="1"/>
  </cols>
  <sheetData>
    <row r="1" spans="1:10" ht="5.0999999999999996" customHeight="1" x14ac:dyDescent="0.2">
      <c r="A1" s="2"/>
    </row>
    <row r="2" spans="1:10" ht="15" customHeight="1" x14ac:dyDescent="0.2">
      <c r="A2" s="2"/>
      <c r="B2" s="3"/>
      <c r="G2" s="4" t="s">
        <v>0</v>
      </c>
      <c r="H2" s="5"/>
      <c r="I2" s="5"/>
    </row>
    <row r="3" spans="1:10" ht="15" customHeight="1" x14ac:dyDescent="0.2">
      <c r="A3" s="2"/>
      <c r="G3" s="6" t="s">
        <v>1</v>
      </c>
      <c r="H3" s="7"/>
      <c r="I3" s="7"/>
    </row>
    <row r="4" spans="1:10" ht="15" customHeight="1" x14ac:dyDescent="0.2">
      <c r="A4" s="2"/>
      <c r="G4" s="6" t="s">
        <v>2</v>
      </c>
      <c r="H4" s="7"/>
      <c r="I4" s="7"/>
      <c r="J4" s="8"/>
    </row>
    <row r="5" spans="1:10" ht="15" customHeight="1" x14ac:dyDescent="0.2">
      <c r="A5" s="2"/>
      <c r="G5" s="6" t="s">
        <v>3</v>
      </c>
      <c r="H5" s="7"/>
      <c r="I5" s="7"/>
      <c r="J5" s="8"/>
    </row>
    <row r="6" spans="1:10" ht="15" customHeight="1" x14ac:dyDescent="0.2">
      <c r="A6" s="2"/>
      <c r="G6" s="6" t="s">
        <v>4</v>
      </c>
      <c r="H6" s="7"/>
      <c r="I6" s="7"/>
      <c r="J6" s="8"/>
    </row>
    <row r="7" spans="1:10" ht="15" customHeight="1" x14ac:dyDescent="0.2">
      <c r="A7" s="2"/>
      <c r="G7" s="6" t="s">
        <v>5</v>
      </c>
      <c r="H7" s="7"/>
      <c r="I7" s="7"/>
    </row>
    <row r="8" spans="1:10" s="9" customFormat="1" ht="14.1" customHeight="1" x14ac:dyDescent="0.2">
      <c r="A8" s="10"/>
      <c r="B8" s="2"/>
      <c r="C8" s="2"/>
      <c r="D8" s="2"/>
      <c r="E8" s="2"/>
      <c r="G8" s="6" t="s">
        <v>6</v>
      </c>
      <c r="H8" s="7"/>
      <c r="I8" s="7"/>
      <c r="J8" s="2"/>
    </row>
    <row r="9" spans="1:10" ht="15" customHeight="1" x14ac:dyDescent="0.25">
      <c r="A9" s="10"/>
      <c r="B9" s="11"/>
      <c r="C9" s="12"/>
      <c r="D9" s="13"/>
      <c r="E9" s="13"/>
      <c r="F9" s="13"/>
      <c r="G9" s="13"/>
      <c r="H9" s="13"/>
      <c r="I9" s="13"/>
    </row>
    <row r="10" spans="1:10" ht="15" customHeight="1" x14ac:dyDescent="0.2">
      <c r="A10" s="10"/>
    </row>
    <row r="11" spans="1:10" ht="15" customHeight="1" x14ac:dyDescent="0.2">
      <c r="A11" s="10"/>
    </row>
    <row r="12" spans="1:10" ht="15" customHeight="1" x14ac:dyDescent="0.2">
      <c r="A12" s="10"/>
    </row>
    <row r="13" spans="1:10" ht="15" customHeight="1" x14ac:dyDescent="0.2">
      <c r="A13" s="10"/>
      <c r="B13" s="2" t="s">
        <v>7</v>
      </c>
    </row>
    <row r="14" spans="1:10" ht="15" customHeight="1" x14ac:dyDescent="0.2">
      <c r="A14" s="10"/>
      <c r="B14" s="14" t="s">
        <v>8</v>
      </c>
      <c r="C14" s="15"/>
      <c r="D14" s="15"/>
      <c r="E14" s="15"/>
      <c r="F14" s="15"/>
      <c r="G14" s="15"/>
      <c r="H14" s="15"/>
      <c r="I14" s="15"/>
    </row>
    <row r="15" spans="1:10" ht="6.75" customHeight="1" x14ac:dyDescent="0.2">
      <c r="A15" s="10"/>
      <c r="B15" s="16"/>
    </row>
    <row r="16" spans="1:10" ht="15" customHeight="1" x14ac:dyDescent="0.2">
      <c r="A16" s="10"/>
      <c r="B16" s="17" t="str">
        <f>"Umlaufende Pfandbriefe und dafür verwendete Deckungswerte"</f>
        <v>Umlaufende Pfandbriefe und dafür verwendete Deckungswerte</v>
      </c>
    </row>
    <row r="17" spans="1:12" ht="15" customHeight="1" x14ac:dyDescent="0.2">
      <c r="A17" s="10"/>
      <c r="B17" s="17" t="str">
        <f>UebInstitutQuartal</f>
        <v>3. Quartal 2019</v>
      </c>
    </row>
    <row r="18" spans="1:12" ht="21" customHeight="1" x14ac:dyDescent="0.2">
      <c r="A18" s="10"/>
    </row>
    <row r="19" spans="1:12" s="9" customFormat="1" ht="13.9" customHeight="1" x14ac:dyDescent="0.2">
      <c r="A19" s="18">
        <v>0</v>
      </c>
      <c r="B19" s="19" t="s">
        <v>9</v>
      </c>
      <c r="C19" s="19"/>
      <c r="D19" s="299" t="s">
        <v>10</v>
      </c>
      <c r="E19" s="300"/>
      <c r="F19" s="299" t="s">
        <v>11</v>
      </c>
      <c r="G19" s="300"/>
      <c r="H19" s="301" t="s">
        <v>12</v>
      </c>
      <c r="I19" s="300"/>
      <c r="J19" s="2"/>
      <c r="L19" s="2"/>
    </row>
    <row r="20" spans="1:12" s="9" customFormat="1" ht="15" customHeight="1" x14ac:dyDescent="0.2">
      <c r="A20" s="18">
        <v>0</v>
      </c>
      <c r="B20" s="20" t="s">
        <v>13</v>
      </c>
      <c r="C20" s="21"/>
      <c r="D20" s="22" t="str">
        <f>AktQuartKurz&amp;" "&amp;AktJahr</f>
        <v>Q3 2019</v>
      </c>
      <c r="E20" s="23" t="str">
        <f>AktQuartKurz&amp;" "&amp;(AktJahr-1)</f>
        <v>Q3 2018</v>
      </c>
      <c r="F20" s="24" t="str">
        <f>D20</f>
        <v>Q3 2019</v>
      </c>
      <c r="G20" s="23" t="str">
        <f>E20</f>
        <v>Q3 2018</v>
      </c>
      <c r="H20" s="24" t="str">
        <f>D20</f>
        <v>Q3 2019</v>
      </c>
      <c r="I20" s="23" t="str">
        <f>E20</f>
        <v>Q3 2018</v>
      </c>
      <c r="J20" s="2"/>
      <c r="L20" s="2"/>
    </row>
    <row r="21" spans="1:12" ht="15" customHeight="1" x14ac:dyDescent="0.2">
      <c r="A21" s="18">
        <v>0</v>
      </c>
      <c r="B21" s="25" t="s">
        <v>14</v>
      </c>
      <c r="C21" s="26" t="str">
        <f>"("&amp;Einheit_Waehrung&amp;")"</f>
        <v>(Mio. €)</v>
      </c>
      <c r="D21" s="27">
        <v>3976.11</v>
      </c>
      <c r="E21" s="28">
        <v>3177.9859999999999</v>
      </c>
      <c r="F21" s="27">
        <v>4135.5479999999998</v>
      </c>
      <c r="G21" s="28">
        <v>3239.4630000000002</v>
      </c>
      <c r="H21" s="27">
        <v>3986.9560000000001</v>
      </c>
      <c r="I21" s="28">
        <v>3175.8110000000001</v>
      </c>
    </row>
    <row r="22" spans="1:12" ht="15" customHeight="1" x14ac:dyDescent="0.2">
      <c r="A22" s="18">
        <v>0</v>
      </c>
      <c r="B22" s="29" t="s">
        <v>15</v>
      </c>
      <c r="C22" s="30" t="str">
        <f>C21</f>
        <v>(Mio. €)</v>
      </c>
      <c r="D22" s="31">
        <v>0</v>
      </c>
      <c r="E22" s="32">
        <v>0</v>
      </c>
      <c r="F22" s="31">
        <v>0</v>
      </c>
      <c r="G22" s="32">
        <v>0</v>
      </c>
      <c r="H22" s="31">
        <v>0</v>
      </c>
      <c r="I22" s="32">
        <v>0</v>
      </c>
    </row>
    <row r="23" spans="1:12" ht="15" customHeight="1" x14ac:dyDescent="0.2">
      <c r="A23" s="18">
        <v>0</v>
      </c>
      <c r="B23" s="33" t="s">
        <v>16</v>
      </c>
      <c r="C23" s="34" t="str">
        <f>C21</f>
        <v>(Mio. €)</v>
      </c>
      <c r="D23" s="35">
        <v>7655.2489999999998</v>
      </c>
      <c r="E23" s="36">
        <v>6573.9459999999999</v>
      </c>
      <c r="F23" s="35">
        <v>8381.98</v>
      </c>
      <c r="G23" s="36">
        <v>6953.6320000000014</v>
      </c>
      <c r="H23" s="35">
        <v>8010.6509999999998</v>
      </c>
      <c r="I23" s="36">
        <v>6701.7579999999998</v>
      </c>
    </row>
    <row r="24" spans="1:12" ht="15" customHeight="1" x14ac:dyDescent="0.2">
      <c r="A24" s="18">
        <v>0</v>
      </c>
      <c r="B24" s="37" t="s">
        <v>15</v>
      </c>
      <c r="C24" s="38" t="str">
        <f>C21</f>
        <v>(Mio. €)</v>
      </c>
      <c r="D24" s="39">
        <v>0</v>
      </c>
      <c r="E24" s="40">
        <v>0</v>
      </c>
      <c r="F24" s="39">
        <v>0</v>
      </c>
      <c r="G24" s="40">
        <v>0</v>
      </c>
      <c r="H24" s="39">
        <v>0</v>
      </c>
      <c r="I24" s="40">
        <v>0</v>
      </c>
    </row>
    <row r="25" spans="1:12" ht="15" customHeight="1" x14ac:dyDescent="0.2">
      <c r="A25" s="18">
        <v>0</v>
      </c>
      <c r="B25" s="41" t="s">
        <v>17</v>
      </c>
      <c r="C25" s="26" t="str">
        <f>C21</f>
        <v>(Mio. €)</v>
      </c>
      <c r="D25" s="27">
        <f t="shared" ref="D25:I25" si="0">D23-D21</f>
        <v>3679.1389999999997</v>
      </c>
      <c r="E25" s="28">
        <f t="shared" si="0"/>
        <v>3395.96</v>
      </c>
      <c r="F25" s="27">
        <f t="shared" si="0"/>
        <v>4246.4319999999998</v>
      </c>
      <c r="G25" s="28">
        <f t="shared" si="0"/>
        <v>3714.1690000000012</v>
      </c>
      <c r="H25" s="27">
        <f t="shared" si="0"/>
        <v>4023.6949999999997</v>
      </c>
      <c r="I25" s="28">
        <f t="shared" si="0"/>
        <v>3525.9469999999997</v>
      </c>
    </row>
    <row r="26" spans="1:12" ht="15" customHeight="1" x14ac:dyDescent="0.2">
      <c r="A26" s="18">
        <v>0</v>
      </c>
      <c r="B26" s="302" t="s">
        <v>18</v>
      </c>
      <c r="C26" s="303"/>
      <c r="D26" s="39">
        <f t="shared" ref="D26:I26" si="1">IF(D21=0,0,100*D25/D21)</f>
        <v>92.531117096860996</v>
      </c>
      <c r="E26" s="40">
        <f t="shared" si="1"/>
        <v>106.85887225431453</v>
      </c>
      <c r="F26" s="39">
        <f t="shared" si="1"/>
        <v>102.68124079323948</v>
      </c>
      <c r="G26" s="40">
        <f t="shared" si="1"/>
        <v>114.65384849279036</v>
      </c>
      <c r="H26" s="39">
        <f t="shared" si="1"/>
        <v>100.92147994610424</v>
      </c>
      <c r="I26" s="40">
        <f t="shared" si="1"/>
        <v>111.02508933938446</v>
      </c>
    </row>
    <row r="27" spans="1:12" ht="12" customHeight="1" x14ac:dyDescent="0.2">
      <c r="A27" s="10"/>
      <c r="B27" s="43"/>
      <c r="C27" s="29"/>
      <c r="D27" s="44"/>
      <c r="E27" s="45"/>
      <c r="F27" s="44"/>
      <c r="G27" s="45"/>
      <c r="H27" s="44"/>
      <c r="I27" s="45"/>
    </row>
    <row r="28" spans="1:12" ht="30" customHeight="1" x14ac:dyDescent="0.2">
      <c r="A28" s="10"/>
      <c r="B28" s="46" t="s">
        <v>19</v>
      </c>
      <c r="C28" s="47" t="str">
        <f>C21</f>
        <v>(Mio. €)</v>
      </c>
      <c r="D28" s="48">
        <v>3679.1390000000001</v>
      </c>
      <c r="E28" s="49">
        <v>3395.96</v>
      </c>
      <c r="F28" s="48">
        <v>4246.4319999999998</v>
      </c>
      <c r="G28" s="49">
        <v>3714.1689999999999</v>
      </c>
      <c r="H28" s="50"/>
      <c r="I28" s="51"/>
    </row>
    <row r="29" spans="1:12" ht="15" customHeight="1" x14ac:dyDescent="0.2">
      <c r="A29" s="18">
        <v>0</v>
      </c>
      <c r="B29" s="302" t="s">
        <v>18</v>
      </c>
      <c r="C29" s="303"/>
      <c r="D29" s="39">
        <f>IF(D21=0,0,100*D28/D21)</f>
        <v>92.53111709686101</v>
      </c>
      <c r="E29" s="40">
        <f>IF(E21=0,0,100*E28/E21)</f>
        <v>106.85887225431453</v>
      </c>
      <c r="F29" s="39">
        <f>IF(F21=0,0,100*F28/F21)</f>
        <v>102.68124079323948</v>
      </c>
      <c r="G29" s="40">
        <f>IF(G21=0,0,100*G28/G21)</f>
        <v>114.6538484927903</v>
      </c>
      <c r="H29" s="52"/>
      <c r="I29" s="52"/>
    </row>
    <row r="30" spans="1:12" ht="12" customHeight="1" x14ac:dyDescent="0.2">
      <c r="A30" s="10"/>
      <c r="B30" s="43" t="str">
        <f>FnRwbBerH</f>
        <v>* Für die Berechnung des Risikobarwertes wurde der dynamische Ansatz gem. § 5 Abs. 1 Nr. 2 PfandBarwertV verwendet.</v>
      </c>
      <c r="C30" s="29"/>
      <c r="D30" s="44"/>
      <c r="E30" s="44"/>
      <c r="F30" s="44"/>
      <c r="G30" s="44"/>
      <c r="H30" s="44"/>
      <c r="I30" s="44"/>
    </row>
    <row r="31" spans="1:12" ht="20.100000000000001" customHeight="1" x14ac:dyDescent="0.2">
      <c r="A31" s="2"/>
      <c r="B31" s="9"/>
      <c r="C31" s="9"/>
      <c r="D31" s="9"/>
      <c r="E31" s="9"/>
      <c r="F31" s="9"/>
      <c r="G31" s="9"/>
      <c r="H31" s="9"/>
      <c r="I31" s="9"/>
    </row>
    <row r="32" spans="1:12" s="9" customFormat="1" ht="13.9" customHeight="1" x14ac:dyDescent="0.2">
      <c r="A32" s="18">
        <v>1</v>
      </c>
      <c r="B32" s="19" t="s">
        <v>9</v>
      </c>
      <c r="C32" s="19"/>
      <c r="D32" s="299" t="s">
        <v>10</v>
      </c>
      <c r="E32" s="300"/>
      <c r="F32" s="299" t="s">
        <v>11</v>
      </c>
      <c r="G32" s="300"/>
      <c r="H32" s="301" t="s">
        <v>12</v>
      </c>
      <c r="I32" s="300"/>
      <c r="J32" s="2"/>
    </row>
    <row r="33" spans="1:10" ht="15" customHeight="1" x14ac:dyDescent="0.2">
      <c r="A33" s="18">
        <v>1</v>
      </c>
      <c r="B33" s="20" t="s">
        <v>13</v>
      </c>
      <c r="C33" s="21"/>
      <c r="D33" s="22" t="str">
        <f>AktQuartKurz&amp;" "&amp;AktJahr</f>
        <v>Q3 2019</v>
      </c>
      <c r="E33" s="23" t="str">
        <f>AktQuartKurz&amp;" "&amp;(AktJahr-1)</f>
        <v>Q3 2018</v>
      </c>
      <c r="F33" s="24" t="str">
        <f>D33</f>
        <v>Q3 2019</v>
      </c>
      <c r="G33" s="23" t="str">
        <f>E33</f>
        <v>Q3 2018</v>
      </c>
      <c r="H33" s="24" t="str">
        <f>D33</f>
        <v>Q3 2019</v>
      </c>
      <c r="I33" s="23" t="str">
        <f>E33</f>
        <v>Q3 2018</v>
      </c>
    </row>
    <row r="34" spans="1:10" ht="15" customHeight="1" x14ac:dyDescent="0.2">
      <c r="A34" s="18">
        <v>1</v>
      </c>
      <c r="B34" s="25" t="s">
        <v>20</v>
      </c>
      <c r="C34" s="26" t="str">
        <f>"("&amp;Einheit_Waehrung&amp;")"</f>
        <v>(Mio. €)</v>
      </c>
      <c r="D34" s="27">
        <v>18167.257000000001</v>
      </c>
      <c r="E34" s="28">
        <v>17751.995999999999</v>
      </c>
      <c r="F34" s="27">
        <v>20625.378000000001</v>
      </c>
      <c r="G34" s="28">
        <v>19097.069</v>
      </c>
      <c r="H34" s="27">
        <v>19387.644</v>
      </c>
      <c r="I34" s="28">
        <v>17890.762999999999</v>
      </c>
    </row>
    <row r="35" spans="1:10" s="9" customFormat="1" ht="15" customHeight="1" x14ac:dyDescent="0.2">
      <c r="A35" s="18">
        <v>1</v>
      </c>
      <c r="B35" s="42" t="s">
        <v>15</v>
      </c>
      <c r="C35" s="53" t="str">
        <f>C34</f>
        <v>(Mio. €)</v>
      </c>
      <c r="D35" s="31">
        <v>0</v>
      </c>
      <c r="E35" s="32">
        <v>0</v>
      </c>
      <c r="F35" s="31">
        <v>0</v>
      </c>
      <c r="G35" s="32">
        <v>0</v>
      </c>
      <c r="H35" s="31">
        <v>0</v>
      </c>
      <c r="I35" s="32">
        <v>0</v>
      </c>
      <c r="J35" s="2"/>
    </row>
    <row r="36" spans="1:10" ht="15" customHeight="1" x14ac:dyDescent="0.2">
      <c r="A36" s="18">
        <v>1</v>
      </c>
      <c r="B36" s="41" t="s">
        <v>16</v>
      </c>
      <c r="C36" s="26" t="str">
        <f>C34</f>
        <v>(Mio. €)</v>
      </c>
      <c r="D36" s="35">
        <v>22651.15</v>
      </c>
      <c r="E36" s="36">
        <v>22772.847000000002</v>
      </c>
      <c r="F36" s="35">
        <v>26753.248</v>
      </c>
      <c r="G36" s="36">
        <v>25088.821</v>
      </c>
      <c r="H36" s="35">
        <v>24735.742999999999</v>
      </c>
      <c r="I36" s="36">
        <v>23329.360000000001</v>
      </c>
    </row>
    <row r="37" spans="1:10" ht="15" customHeight="1" x14ac:dyDescent="0.2">
      <c r="A37" s="18">
        <v>1</v>
      </c>
      <c r="B37" s="42" t="s">
        <v>15</v>
      </c>
      <c r="C37" s="54" t="str">
        <f>C34</f>
        <v>(Mio. €)</v>
      </c>
      <c r="D37" s="39">
        <v>0</v>
      </c>
      <c r="E37" s="40">
        <v>0</v>
      </c>
      <c r="F37" s="39">
        <v>0</v>
      </c>
      <c r="G37" s="40">
        <v>0</v>
      </c>
      <c r="H37" s="39">
        <v>0</v>
      </c>
      <c r="I37" s="40">
        <v>0</v>
      </c>
    </row>
    <row r="38" spans="1:10" ht="15" customHeight="1" x14ac:dyDescent="0.2">
      <c r="A38" s="18">
        <v>1</v>
      </c>
      <c r="B38" s="41" t="s">
        <v>17</v>
      </c>
      <c r="C38" s="26" t="str">
        <f>C34</f>
        <v>(Mio. €)</v>
      </c>
      <c r="D38" s="27">
        <f t="shared" ref="D38:I38" si="2">D36-D34</f>
        <v>4483.893</v>
      </c>
      <c r="E38" s="28">
        <f t="shared" si="2"/>
        <v>5020.8510000000024</v>
      </c>
      <c r="F38" s="27">
        <f t="shared" si="2"/>
        <v>6127.869999999999</v>
      </c>
      <c r="G38" s="28">
        <f t="shared" si="2"/>
        <v>5991.7520000000004</v>
      </c>
      <c r="H38" s="27">
        <f t="shared" si="2"/>
        <v>5348.0989999999983</v>
      </c>
      <c r="I38" s="28">
        <f t="shared" si="2"/>
        <v>5438.5970000000016</v>
      </c>
    </row>
    <row r="39" spans="1:10" ht="15" customHeight="1" x14ac:dyDescent="0.2">
      <c r="A39" s="18">
        <v>1</v>
      </c>
      <c r="B39" s="302" t="s">
        <v>18</v>
      </c>
      <c r="C39" s="303"/>
      <c r="D39" s="39">
        <f t="shared" ref="D39:I39" si="3">IF(D34=0,0,100*D38/D34)</f>
        <v>24.681177791451947</v>
      </c>
      <c r="E39" s="40">
        <f t="shared" si="3"/>
        <v>28.283304029586319</v>
      </c>
      <c r="F39" s="39">
        <f t="shared" si="3"/>
        <v>29.710340338974628</v>
      </c>
      <c r="G39" s="40">
        <f t="shared" si="3"/>
        <v>31.375244023048776</v>
      </c>
      <c r="H39" s="39">
        <f t="shared" si="3"/>
        <v>27.585089761293315</v>
      </c>
      <c r="I39" s="40">
        <f t="shared" si="3"/>
        <v>30.398910320370362</v>
      </c>
    </row>
    <row r="40" spans="1:10" ht="12" customHeight="1" x14ac:dyDescent="0.2">
      <c r="A40" s="10"/>
      <c r="B40" s="43"/>
      <c r="C40" s="29"/>
      <c r="D40" s="44"/>
      <c r="E40" s="45"/>
      <c r="F40" s="44"/>
      <c r="G40" s="45"/>
      <c r="H40" s="44"/>
      <c r="I40" s="45"/>
    </row>
    <row r="41" spans="1:10" ht="30" customHeight="1" x14ac:dyDescent="0.2">
      <c r="A41" s="10"/>
      <c r="B41" s="46" t="s">
        <v>19</v>
      </c>
      <c r="C41" s="47" t="str">
        <f>C34</f>
        <v>(Mio. €)</v>
      </c>
      <c r="D41" s="48">
        <v>4483.893</v>
      </c>
      <c r="E41" s="49">
        <v>5020.8509999999997</v>
      </c>
      <c r="F41" s="48">
        <v>6127.87</v>
      </c>
      <c r="G41" s="49">
        <v>5991.7529999999997</v>
      </c>
      <c r="H41" s="50"/>
      <c r="I41" s="51"/>
    </row>
    <row r="42" spans="1:10" ht="15" customHeight="1" x14ac:dyDescent="0.2">
      <c r="A42" s="18">
        <v>0</v>
      </c>
      <c r="B42" s="302" t="s">
        <v>18</v>
      </c>
      <c r="C42" s="303"/>
      <c r="D42" s="39">
        <f>IF(D34=0,0,100*D41/D34)</f>
        <v>24.681177791451947</v>
      </c>
      <c r="E42" s="40">
        <f>IF(E34=0,0,100*E41/E34)</f>
        <v>28.283304029586308</v>
      </c>
      <c r="F42" s="39">
        <f>IF(F34=0,0,100*F41/F34)</f>
        <v>29.710340338974635</v>
      </c>
      <c r="G42" s="40">
        <f>IF(G34=0,0,100*G41/G34)</f>
        <v>31.375249259454421</v>
      </c>
      <c r="H42" s="52"/>
      <c r="I42" s="52"/>
    </row>
    <row r="43" spans="1:10" s="9" customFormat="1" ht="12" customHeight="1" x14ac:dyDescent="0.2">
      <c r="A43" s="10"/>
      <c r="B43" s="43" t="str">
        <f>FnRwbBerO</f>
        <v>* Für die Berechnung des Risikobarwertes wurde der dynamische Ansatz gem. § 5 Abs. 1 Nr. 2 PfandBarwertV verwendet.</v>
      </c>
      <c r="C43" s="43"/>
      <c r="D43" s="26"/>
      <c r="E43" s="26"/>
      <c r="F43" s="26"/>
      <c r="G43" s="26"/>
      <c r="H43" s="26"/>
      <c r="I43" s="26"/>
      <c r="J43" s="2"/>
    </row>
    <row r="44" spans="1:10" s="9" customFormat="1" ht="20.100000000000001" customHeight="1" x14ac:dyDescent="0.2">
      <c r="A44" s="10"/>
      <c r="J44" s="2"/>
    </row>
    <row r="45" spans="1:10" s="9" customFormat="1" ht="13.9" hidden="1" customHeight="1" x14ac:dyDescent="0.2">
      <c r="A45" s="18">
        <v>2</v>
      </c>
      <c r="B45" s="19" t="s">
        <v>9</v>
      </c>
      <c r="C45" s="19"/>
      <c r="D45" s="299" t="s">
        <v>10</v>
      </c>
      <c r="E45" s="300"/>
      <c r="F45" s="299" t="s">
        <v>11</v>
      </c>
      <c r="G45" s="300"/>
      <c r="H45" s="301" t="s">
        <v>12</v>
      </c>
      <c r="I45" s="300"/>
      <c r="J45" s="2"/>
    </row>
    <row r="46" spans="1:10" s="9" customFormat="1" ht="15" hidden="1" customHeight="1" x14ac:dyDescent="0.2">
      <c r="A46" s="18">
        <v>2</v>
      </c>
      <c r="B46" s="20" t="s">
        <v>13</v>
      </c>
      <c r="C46" s="21"/>
      <c r="D46" s="22" t="str">
        <f>AktQuartKurz&amp;" "&amp;AktJahr</f>
        <v>Q3 2019</v>
      </c>
      <c r="E46" s="23" t="str">
        <f>AktQuartKurz&amp;" "&amp;(AktJahr-1)</f>
        <v>Q3 2018</v>
      </c>
      <c r="F46" s="24" t="str">
        <f>D46</f>
        <v>Q3 2019</v>
      </c>
      <c r="G46" s="23" t="str">
        <f>E46</f>
        <v>Q3 2018</v>
      </c>
      <c r="H46" s="24" t="str">
        <f>D46</f>
        <v>Q3 2019</v>
      </c>
      <c r="I46" s="23" t="str">
        <f>E46</f>
        <v>Q3 2018</v>
      </c>
      <c r="J46" s="2"/>
    </row>
    <row r="47" spans="1:10" ht="15" hidden="1" customHeight="1" x14ac:dyDescent="0.2">
      <c r="A47" s="18">
        <v>2</v>
      </c>
      <c r="B47" s="25" t="s">
        <v>21</v>
      </c>
      <c r="C47" s="26" t="str">
        <f>"("&amp;Einheit_Waehrung&amp;")"</f>
        <v>(Mio. €)</v>
      </c>
      <c r="D47" s="27">
        <v>0</v>
      </c>
      <c r="E47" s="28">
        <v>0</v>
      </c>
      <c r="F47" s="27">
        <v>0</v>
      </c>
      <c r="G47" s="28">
        <v>0</v>
      </c>
      <c r="H47" s="27">
        <v>0</v>
      </c>
      <c r="I47" s="28">
        <v>0</v>
      </c>
    </row>
    <row r="48" spans="1:10" ht="15" hidden="1" customHeight="1" x14ac:dyDescent="0.2">
      <c r="A48" s="18">
        <v>2</v>
      </c>
      <c r="B48" s="42" t="s">
        <v>15</v>
      </c>
      <c r="C48" s="53" t="str">
        <f>C47</f>
        <v>(Mio. €)</v>
      </c>
      <c r="D48" s="31">
        <v>0</v>
      </c>
      <c r="E48" s="32">
        <v>0</v>
      </c>
      <c r="F48" s="31">
        <v>0</v>
      </c>
      <c r="G48" s="32">
        <v>0</v>
      </c>
      <c r="H48" s="31">
        <v>0</v>
      </c>
      <c r="I48" s="32">
        <v>0</v>
      </c>
    </row>
    <row r="49" spans="1:10" ht="15" hidden="1" customHeight="1" x14ac:dyDescent="0.2">
      <c r="A49" s="18">
        <v>2</v>
      </c>
      <c r="B49" s="41" t="s">
        <v>16</v>
      </c>
      <c r="C49" s="26" t="str">
        <f>C47</f>
        <v>(Mio. €)</v>
      </c>
      <c r="D49" s="35">
        <v>0</v>
      </c>
      <c r="E49" s="36">
        <v>0</v>
      </c>
      <c r="F49" s="35">
        <v>0</v>
      </c>
      <c r="G49" s="36">
        <v>0</v>
      </c>
      <c r="H49" s="35">
        <v>0</v>
      </c>
      <c r="I49" s="36">
        <v>0</v>
      </c>
    </row>
    <row r="50" spans="1:10" ht="15" hidden="1" customHeight="1" x14ac:dyDescent="0.2">
      <c r="A50" s="18">
        <v>2</v>
      </c>
      <c r="B50" s="42" t="s">
        <v>15</v>
      </c>
      <c r="C50" s="54" t="str">
        <f>C47</f>
        <v>(Mio. €)</v>
      </c>
      <c r="D50" s="39">
        <v>0</v>
      </c>
      <c r="E50" s="40">
        <v>0</v>
      </c>
      <c r="F50" s="39">
        <v>0</v>
      </c>
      <c r="G50" s="40">
        <v>0</v>
      </c>
      <c r="H50" s="39">
        <v>0</v>
      </c>
      <c r="I50" s="40">
        <v>0</v>
      </c>
    </row>
    <row r="51" spans="1:10" ht="15" hidden="1" customHeight="1" x14ac:dyDescent="0.2">
      <c r="A51" s="18">
        <v>2</v>
      </c>
      <c r="B51" s="41" t="s">
        <v>17</v>
      </c>
      <c r="C51" s="26" t="str">
        <f>C47</f>
        <v>(Mio. €)</v>
      </c>
      <c r="D51" s="27">
        <f t="shared" ref="D51:I51" si="4">D49-D47</f>
        <v>0</v>
      </c>
      <c r="E51" s="28">
        <f t="shared" si="4"/>
        <v>0</v>
      </c>
      <c r="F51" s="27">
        <f t="shared" si="4"/>
        <v>0</v>
      </c>
      <c r="G51" s="28">
        <f t="shared" si="4"/>
        <v>0</v>
      </c>
      <c r="H51" s="27">
        <f t="shared" si="4"/>
        <v>0</v>
      </c>
      <c r="I51" s="28">
        <f t="shared" si="4"/>
        <v>0</v>
      </c>
    </row>
    <row r="52" spans="1:10" s="9" customFormat="1" ht="15" hidden="1" customHeight="1" x14ac:dyDescent="0.2">
      <c r="A52" s="18">
        <v>2</v>
      </c>
      <c r="B52" s="302" t="s">
        <v>18</v>
      </c>
      <c r="C52" s="300"/>
      <c r="D52" s="39">
        <f t="shared" ref="D52:I52" si="5">IF(D47=0,0,100*D51/D47)</f>
        <v>0</v>
      </c>
      <c r="E52" s="40">
        <f t="shared" si="5"/>
        <v>0</v>
      </c>
      <c r="F52" s="39">
        <f t="shared" si="5"/>
        <v>0</v>
      </c>
      <c r="G52" s="40">
        <f t="shared" si="5"/>
        <v>0</v>
      </c>
      <c r="H52" s="39">
        <f t="shared" si="5"/>
        <v>0</v>
      </c>
      <c r="I52" s="40">
        <f t="shared" si="5"/>
        <v>0</v>
      </c>
      <c r="J52" s="2"/>
    </row>
    <row r="53" spans="1:10" ht="12" hidden="1" customHeight="1" x14ac:dyDescent="0.2">
      <c r="A53" s="10"/>
      <c r="B53" s="43"/>
      <c r="C53" s="29"/>
      <c r="D53" s="44"/>
      <c r="E53" s="45"/>
      <c r="F53" s="44"/>
      <c r="G53" s="45"/>
      <c r="H53" s="44"/>
      <c r="I53" s="45"/>
    </row>
    <row r="54" spans="1:10" ht="30" hidden="1" customHeight="1" x14ac:dyDescent="0.2">
      <c r="A54" s="10"/>
      <c r="B54" s="46" t="s">
        <v>19</v>
      </c>
      <c r="C54" s="47" t="str">
        <f>C47</f>
        <v>(Mio. €)</v>
      </c>
      <c r="D54" s="48">
        <v>0</v>
      </c>
      <c r="E54" s="49">
        <v>0</v>
      </c>
      <c r="F54" s="48">
        <v>0</v>
      </c>
      <c r="G54" s="49">
        <v>0</v>
      </c>
      <c r="H54" s="50"/>
      <c r="I54" s="51"/>
    </row>
    <row r="55" spans="1:10" ht="15" hidden="1" customHeight="1" x14ac:dyDescent="0.2">
      <c r="A55" s="18">
        <v>0</v>
      </c>
      <c r="B55" s="302" t="s">
        <v>18</v>
      </c>
      <c r="C55" s="303"/>
      <c r="D55" s="39">
        <f>IF(D47=0,0,100*D54/D47)</f>
        <v>0</v>
      </c>
      <c r="E55" s="40">
        <f>IF(E47=0,0,100*E54/E47)</f>
        <v>0</v>
      </c>
      <c r="F55" s="39">
        <f>IF(F47=0,0,100*F54/F47)</f>
        <v>0</v>
      </c>
      <c r="G55" s="40">
        <f>IF(G47=0,0,100*G54/G47)</f>
        <v>0</v>
      </c>
      <c r="H55" s="52"/>
      <c r="I55" s="52"/>
    </row>
    <row r="56" spans="1:10" ht="12" hidden="1" customHeight="1" x14ac:dyDescent="0.2">
      <c r="A56" s="10"/>
      <c r="B56" s="43" t="str">
        <f>FnRwbBerS</f>
        <v>* -</v>
      </c>
      <c r="C56" s="29"/>
      <c r="D56" s="44"/>
      <c r="E56" s="44"/>
      <c r="F56" s="44"/>
      <c r="G56" s="44"/>
      <c r="H56" s="44"/>
      <c r="I56" s="44"/>
    </row>
    <row r="57" spans="1:10" ht="20.100000000000001" hidden="1" customHeight="1" x14ac:dyDescent="0.2">
      <c r="A57" s="10"/>
      <c r="B57" s="9"/>
      <c r="C57" s="9"/>
      <c r="I57" s="9"/>
    </row>
    <row r="58" spans="1:10" s="9" customFormat="1" ht="13.9" hidden="1" customHeight="1" x14ac:dyDescent="0.2">
      <c r="A58" s="18">
        <v>3</v>
      </c>
      <c r="B58" s="19" t="s">
        <v>9</v>
      </c>
      <c r="C58" s="19"/>
      <c r="D58" s="299" t="s">
        <v>10</v>
      </c>
      <c r="E58" s="300"/>
      <c r="F58" s="299" t="s">
        <v>11</v>
      </c>
      <c r="G58" s="300"/>
      <c r="H58" s="301" t="s">
        <v>12</v>
      </c>
      <c r="I58" s="300"/>
      <c r="J58" s="2"/>
    </row>
    <row r="59" spans="1:10" s="9" customFormat="1" ht="15" hidden="1" customHeight="1" x14ac:dyDescent="0.2">
      <c r="A59" s="18">
        <v>3</v>
      </c>
      <c r="B59" s="20" t="s">
        <v>13</v>
      </c>
      <c r="C59" s="21"/>
      <c r="D59" s="22" t="str">
        <f>AktQuartKurz&amp;" "&amp;AktJahr</f>
        <v>Q3 2019</v>
      </c>
      <c r="E59" s="23" t="str">
        <f>AktQuartKurz&amp;" "&amp;(AktJahr-1)</f>
        <v>Q3 2018</v>
      </c>
      <c r="F59" s="24" t="str">
        <f>D59</f>
        <v>Q3 2019</v>
      </c>
      <c r="G59" s="23" t="str">
        <f>E59</f>
        <v>Q3 2018</v>
      </c>
      <c r="H59" s="24" t="str">
        <f>D59</f>
        <v>Q3 2019</v>
      </c>
      <c r="I59" s="23" t="str">
        <f>E59</f>
        <v>Q3 2018</v>
      </c>
      <c r="J59" s="2"/>
    </row>
    <row r="60" spans="1:10" ht="15" hidden="1" customHeight="1" x14ac:dyDescent="0.2">
      <c r="A60" s="18">
        <v>3</v>
      </c>
      <c r="B60" s="25" t="s">
        <v>22</v>
      </c>
      <c r="C60" s="26" t="str">
        <f>"("&amp;Einheit_Waehrung&amp;")"</f>
        <v>(Mio. €)</v>
      </c>
      <c r="D60" s="27">
        <v>0</v>
      </c>
      <c r="E60" s="28">
        <v>0</v>
      </c>
      <c r="F60" s="27">
        <v>0</v>
      </c>
      <c r="G60" s="28">
        <v>0</v>
      </c>
      <c r="H60" s="27">
        <v>0</v>
      </c>
      <c r="I60" s="28">
        <v>0</v>
      </c>
    </row>
    <row r="61" spans="1:10" ht="15" hidden="1" customHeight="1" x14ac:dyDescent="0.2">
      <c r="A61" s="18">
        <v>3</v>
      </c>
      <c r="B61" s="42" t="s">
        <v>15</v>
      </c>
      <c r="C61" s="53" t="str">
        <f>C60</f>
        <v>(Mio. €)</v>
      </c>
      <c r="D61" s="31">
        <v>0</v>
      </c>
      <c r="E61" s="32">
        <v>0</v>
      </c>
      <c r="F61" s="31">
        <v>0</v>
      </c>
      <c r="G61" s="32">
        <v>0</v>
      </c>
      <c r="H61" s="31">
        <v>0</v>
      </c>
      <c r="I61" s="32">
        <v>0</v>
      </c>
    </row>
    <row r="62" spans="1:10" ht="15" hidden="1" customHeight="1" x14ac:dyDescent="0.2">
      <c r="A62" s="18">
        <v>3</v>
      </c>
      <c r="B62" s="41" t="s">
        <v>16</v>
      </c>
      <c r="C62" s="26" t="str">
        <f>C60</f>
        <v>(Mio. €)</v>
      </c>
      <c r="D62" s="35">
        <v>0</v>
      </c>
      <c r="E62" s="36">
        <v>0</v>
      </c>
      <c r="F62" s="35">
        <v>0</v>
      </c>
      <c r="G62" s="36">
        <v>0</v>
      </c>
      <c r="H62" s="35">
        <v>0</v>
      </c>
      <c r="I62" s="36">
        <v>0</v>
      </c>
    </row>
    <row r="63" spans="1:10" ht="15" hidden="1" customHeight="1" x14ac:dyDescent="0.2">
      <c r="A63" s="18">
        <v>3</v>
      </c>
      <c r="B63" s="42" t="s">
        <v>15</v>
      </c>
      <c r="C63" s="54" t="str">
        <f>C60</f>
        <v>(Mio. €)</v>
      </c>
      <c r="D63" s="39">
        <v>0</v>
      </c>
      <c r="E63" s="40">
        <v>0</v>
      </c>
      <c r="F63" s="39">
        <v>0</v>
      </c>
      <c r="G63" s="40">
        <v>0</v>
      </c>
      <c r="H63" s="39">
        <v>0</v>
      </c>
      <c r="I63" s="40">
        <v>0</v>
      </c>
    </row>
    <row r="64" spans="1:10" ht="15" hidden="1" customHeight="1" x14ac:dyDescent="0.2">
      <c r="A64" s="18">
        <v>3</v>
      </c>
      <c r="B64" s="41" t="s">
        <v>17</v>
      </c>
      <c r="C64" s="26" t="str">
        <f>C60</f>
        <v>(Mio. €)</v>
      </c>
      <c r="D64" s="27">
        <f t="shared" ref="D64:I64" si="6">D62-D60</f>
        <v>0</v>
      </c>
      <c r="E64" s="28">
        <f t="shared" si="6"/>
        <v>0</v>
      </c>
      <c r="F64" s="27">
        <f t="shared" si="6"/>
        <v>0</v>
      </c>
      <c r="G64" s="28">
        <f t="shared" si="6"/>
        <v>0</v>
      </c>
      <c r="H64" s="27">
        <f t="shared" si="6"/>
        <v>0</v>
      </c>
      <c r="I64" s="28">
        <f t="shared" si="6"/>
        <v>0</v>
      </c>
    </row>
    <row r="65" spans="1:10" ht="15" hidden="1" customHeight="1" x14ac:dyDescent="0.2">
      <c r="A65" s="18">
        <v>3</v>
      </c>
      <c r="B65" s="302" t="s">
        <v>18</v>
      </c>
      <c r="C65" s="303"/>
      <c r="D65" s="39">
        <f t="shared" ref="D65:I65" si="7">IF(D60=0,0,100*D64/D60)</f>
        <v>0</v>
      </c>
      <c r="E65" s="40">
        <f t="shared" si="7"/>
        <v>0</v>
      </c>
      <c r="F65" s="39">
        <f t="shared" si="7"/>
        <v>0</v>
      </c>
      <c r="G65" s="40">
        <f t="shared" si="7"/>
        <v>0</v>
      </c>
      <c r="H65" s="39">
        <f t="shared" si="7"/>
        <v>0</v>
      </c>
      <c r="I65" s="40">
        <f t="shared" si="7"/>
        <v>0</v>
      </c>
    </row>
    <row r="66" spans="1:10" s="9" customFormat="1" ht="12" hidden="1" customHeight="1" x14ac:dyDescent="0.2">
      <c r="A66" s="10"/>
      <c r="B66" s="43"/>
      <c r="C66" s="29"/>
      <c r="D66" s="44"/>
      <c r="E66" s="45"/>
      <c r="F66" s="44"/>
      <c r="G66" s="45"/>
      <c r="H66" s="44"/>
      <c r="I66" s="45"/>
      <c r="J66" s="2"/>
    </row>
    <row r="67" spans="1:10" ht="30" hidden="1" customHeight="1" x14ac:dyDescent="0.2">
      <c r="A67" s="10"/>
      <c r="B67" s="46" t="s">
        <v>19</v>
      </c>
      <c r="C67" s="47" t="str">
        <f>C60</f>
        <v>(Mio. €)</v>
      </c>
      <c r="D67" s="48">
        <v>0</v>
      </c>
      <c r="E67" s="49">
        <v>0</v>
      </c>
      <c r="F67" s="48">
        <v>0</v>
      </c>
      <c r="G67" s="49">
        <v>0</v>
      </c>
      <c r="H67" s="50"/>
      <c r="I67" s="51"/>
    </row>
    <row r="68" spans="1:10" ht="15" hidden="1" customHeight="1" x14ac:dyDescent="0.2">
      <c r="A68" s="18">
        <v>0</v>
      </c>
      <c r="B68" s="302" t="s">
        <v>18</v>
      </c>
      <c r="C68" s="303"/>
      <c r="D68" s="39">
        <f>IF(D60=0,0,100*D67/D60)</f>
        <v>0</v>
      </c>
      <c r="E68" s="40">
        <f>IF(E60=0,0,100*E67/E60)</f>
        <v>0</v>
      </c>
      <c r="F68" s="39">
        <f>IF(F60=0,0,100*F67/F60)</f>
        <v>0</v>
      </c>
      <c r="G68" s="40">
        <f>IF(G60=0,0,100*G67/G60)</f>
        <v>0</v>
      </c>
      <c r="H68" s="52"/>
      <c r="I68" s="52"/>
    </row>
    <row r="69" spans="1:10" ht="12" hidden="1" customHeight="1" x14ac:dyDescent="0.2">
      <c r="A69" s="2"/>
      <c r="B69" s="43" t="str">
        <f>FnRwbBerF</f>
        <v>* -</v>
      </c>
      <c r="C69" s="9"/>
      <c r="D69" s="55"/>
      <c r="E69" s="9"/>
      <c r="F69" s="9"/>
      <c r="I69" s="56"/>
    </row>
    <row r="70" spans="1:10" ht="6" hidden="1" customHeight="1" x14ac:dyDescent="0.2">
      <c r="A70" s="2"/>
      <c r="B70" s="43"/>
      <c r="C70" s="9"/>
      <c r="D70" s="55"/>
      <c r="E70" s="9"/>
      <c r="F70" s="9"/>
      <c r="I70" s="56"/>
    </row>
    <row r="71" spans="1:10" s="57" customFormat="1" ht="12" customHeight="1" x14ac:dyDescent="0.2">
      <c r="A71" s="58"/>
      <c r="B71" s="59" t="str">
        <f>"Hinweis: Die Überdeckung unter Berücksichtigung des vdp-Bonitätsdifferenzierungsmodells ist optional."</f>
        <v>Hinweis: Die Überdeckung unter Berücksichtigung des vdp-Bonitätsdifferenzierungsmodells ist optional.</v>
      </c>
    </row>
    <row r="72" spans="1:10" ht="6" customHeight="1" x14ac:dyDescent="0.2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horizontalCentered="1"/>
  <pageMargins left="0.98402777777777795" right="0.39374999999999999" top="0.47222222222222199" bottom="0.47361111111111098" header="0.51180555555555496" footer="0.31527777777777799"/>
  <pageSetup paperSize="9" scale="76" orientation="portrait" r:id="rId1"/>
  <headerFooter>
    <oddFooter>&amp;L&amp;8 &amp;C&amp;8 &amp;R&amp;8 Seite &amp;P</oddFooter>
  </headerFooter>
  <rowBreaks count="1" manualBreakCount="1">
    <brk id="71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90"/>
  <sheetViews>
    <sheetView showGridLines="0" showRowColHeaders="0" zoomScaleNormal="100" workbookViewId="0">
      <selection activeCell="B1" sqref="B1"/>
    </sheetView>
  </sheetViews>
  <sheetFormatPr baseColWidth="10" defaultColWidth="9.140625" defaultRowHeight="12.75" x14ac:dyDescent="0.2"/>
  <cols>
    <col min="1" max="1" width="0.85546875" style="2" customWidth="1"/>
    <col min="2" max="2" width="11.5703125" style="2" hidden="1" customWidth="1"/>
    <col min="3" max="3" width="22.7109375" style="2" customWidth="1"/>
    <col min="4" max="4" width="8.7109375" style="2" customWidth="1"/>
    <col min="5" max="6" width="18.7109375" style="2" customWidth="1"/>
    <col min="7" max="7" width="16" style="2" customWidth="1"/>
    <col min="8" max="8" width="19.5703125" style="2" customWidth="1"/>
    <col min="9" max="1025" width="8.7109375" style="2" customWidth="1"/>
  </cols>
  <sheetData>
    <row r="1" spans="1:8" ht="5.0999999999999996" customHeight="1" x14ac:dyDescent="0.2">
      <c r="A1"/>
    </row>
    <row r="2" spans="1:8" ht="12.75" customHeight="1" x14ac:dyDescent="0.2">
      <c r="C2" s="14" t="s">
        <v>355</v>
      </c>
      <c r="D2" s="14"/>
      <c r="E2" s="14"/>
      <c r="F2" s="14"/>
      <c r="G2" s="13"/>
      <c r="H2" s="13"/>
    </row>
    <row r="3" spans="1:8" ht="12.75" customHeight="1" x14ac:dyDescent="0.2">
      <c r="C3" s="89"/>
      <c r="D3" s="14"/>
      <c r="E3" s="14"/>
      <c r="F3" s="13"/>
      <c r="G3" s="13"/>
      <c r="H3" s="13"/>
    </row>
    <row r="4" spans="1:8" ht="12.75" customHeight="1" x14ac:dyDescent="0.2">
      <c r="C4" s="89" t="s">
        <v>356</v>
      </c>
      <c r="D4" s="14"/>
      <c r="E4" s="14"/>
      <c r="F4" s="13"/>
      <c r="G4" s="13"/>
      <c r="H4" s="13"/>
    </row>
    <row r="5" spans="1:8" ht="15" customHeight="1" x14ac:dyDescent="0.2">
      <c r="C5" s="89" t="str">
        <f>UebInstitutQuartal</f>
        <v>3. Quartal 2019</v>
      </c>
      <c r="D5" s="13"/>
      <c r="E5" s="13"/>
      <c r="F5" s="13"/>
      <c r="G5" s="13"/>
      <c r="H5" s="13"/>
    </row>
    <row r="6" spans="1:8" ht="12.75" customHeight="1" x14ac:dyDescent="0.2">
      <c r="C6" s="13"/>
      <c r="D6" s="13"/>
      <c r="E6" s="13"/>
      <c r="F6" s="13"/>
      <c r="G6" s="13"/>
      <c r="H6" s="13"/>
    </row>
    <row r="7" spans="1:8" ht="15" customHeight="1" x14ac:dyDescent="0.2">
      <c r="C7" s="205"/>
      <c r="D7" s="43"/>
      <c r="E7" s="133" t="s">
        <v>357</v>
      </c>
      <c r="F7" s="135"/>
      <c r="G7" s="135"/>
      <c r="H7" s="136"/>
    </row>
    <row r="8" spans="1:8" ht="12.75" customHeight="1" x14ac:dyDescent="0.2">
      <c r="C8" s="43"/>
      <c r="D8" s="43"/>
      <c r="E8" s="206" t="s">
        <v>44</v>
      </c>
      <c r="F8" s="207" t="s">
        <v>61</v>
      </c>
      <c r="G8" s="208"/>
      <c r="H8" s="209"/>
    </row>
    <row r="9" spans="1:8" ht="12.75" customHeight="1" x14ac:dyDescent="0.2">
      <c r="C9" s="43"/>
      <c r="D9" s="43"/>
      <c r="E9" s="137"/>
      <c r="F9" s="320" t="s">
        <v>358</v>
      </c>
      <c r="G9" s="323" t="s">
        <v>359</v>
      </c>
      <c r="H9" s="303"/>
    </row>
    <row r="10" spans="1:8" ht="12.75" customHeight="1" x14ac:dyDescent="0.2">
      <c r="C10" s="43"/>
      <c r="D10" s="43"/>
      <c r="E10" s="137"/>
      <c r="F10" s="303"/>
      <c r="G10" s="322" t="s">
        <v>60</v>
      </c>
      <c r="H10" s="222" t="s">
        <v>61</v>
      </c>
    </row>
    <row r="11" spans="1:8" ht="39.950000000000003" customHeight="1" x14ac:dyDescent="0.2">
      <c r="C11" s="145"/>
      <c r="D11" s="145"/>
      <c r="E11" s="211"/>
      <c r="F11" s="303"/>
      <c r="G11" s="303"/>
      <c r="H11" s="212" t="s">
        <v>354</v>
      </c>
    </row>
    <row r="12" spans="1:8" ht="12.75" customHeight="1" x14ac:dyDescent="0.2">
      <c r="B12" s="213"/>
      <c r="C12" s="214" t="s">
        <v>73</v>
      </c>
      <c r="D12" s="215" t="str">
        <f>AktQuartal</f>
        <v>3. Quartal</v>
      </c>
      <c r="E12" s="158" t="str">
        <f>Einheit_Waehrung</f>
        <v>Mio. €</v>
      </c>
      <c r="F12" s="121" t="str">
        <f>E12</f>
        <v>Mio. €</v>
      </c>
      <c r="G12" s="121" t="str">
        <f>E12</f>
        <v>Mio. €</v>
      </c>
      <c r="H12" s="160" t="str">
        <f>E12</f>
        <v>Mio. €</v>
      </c>
    </row>
    <row r="13" spans="1:8" ht="12.75" customHeight="1" x14ac:dyDescent="0.2">
      <c r="B13" s="216" t="s">
        <v>74</v>
      </c>
      <c r="C13" s="123" t="s">
        <v>75</v>
      </c>
      <c r="D13" s="124" t="str">
        <f>"Jahr "&amp;AktJahr</f>
        <v>Jahr 2019</v>
      </c>
      <c r="E13" s="163">
        <v>313.5</v>
      </c>
      <c r="F13" s="125">
        <v>0</v>
      </c>
      <c r="G13" s="125">
        <v>313.5</v>
      </c>
      <c r="H13" s="164">
        <v>0</v>
      </c>
    </row>
    <row r="14" spans="1:8" ht="12.75" customHeight="1" x14ac:dyDescent="0.2">
      <c r="B14" s="216"/>
      <c r="C14" s="81"/>
      <c r="D14" s="81" t="str">
        <f>"Jahr "&amp;(AktJahr-1)</f>
        <v>Jahr 2018</v>
      </c>
      <c r="E14" s="169">
        <v>314.39999999999998</v>
      </c>
      <c r="F14" s="167">
        <v>0</v>
      </c>
      <c r="G14" s="167">
        <v>314.39999999999998</v>
      </c>
      <c r="H14" s="170">
        <v>0</v>
      </c>
    </row>
    <row r="15" spans="1:8" ht="12.75" customHeight="1" x14ac:dyDescent="0.2">
      <c r="B15" s="216" t="s">
        <v>76</v>
      </c>
      <c r="C15" s="123" t="s">
        <v>77</v>
      </c>
      <c r="D15" s="124" t="str">
        <f>$D$13</f>
        <v>Jahr 2019</v>
      </c>
      <c r="E15" s="163">
        <v>313.5</v>
      </c>
      <c r="F15" s="125">
        <v>0</v>
      </c>
      <c r="G15" s="125">
        <v>313.5</v>
      </c>
      <c r="H15" s="164">
        <v>0</v>
      </c>
    </row>
    <row r="16" spans="1:8" ht="12.75" customHeight="1" x14ac:dyDescent="0.2">
      <c r="B16" s="216"/>
      <c r="C16" s="81"/>
      <c r="D16" s="81" t="str">
        <f>$D$14</f>
        <v>Jahr 2018</v>
      </c>
      <c r="E16" s="169">
        <v>314.39999999999998</v>
      </c>
      <c r="F16" s="167">
        <v>0</v>
      </c>
      <c r="G16" s="167">
        <v>314.39999999999998</v>
      </c>
      <c r="H16" s="170">
        <v>0</v>
      </c>
    </row>
    <row r="17" spans="2:8" ht="12.75" hidden="1" customHeight="1" x14ac:dyDescent="0.2">
      <c r="B17" s="217" t="s">
        <v>78</v>
      </c>
      <c r="C17" s="123" t="s">
        <v>79</v>
      </c>
      <c r="D17" s="124" t="str">
        <f>$D$13</f>
        <v>Jahr 2019</v>
      </c>
      <c r="E17" s="163">
        <v>0</v>
      </c>
      <c r="F17" s="125">
        <v>0</v>
      </c>
      <c r="G17" s="125">
        <v>0</v>
      </c>
      <c r="H17" s="164">
        <v>0</v>
      </c>
    </row>
    <row r="18" spans="2:8" ht="12.75" hidden="1" customHeight="1" x14ac:dyDescent="0.2">
      <c r="B18" s="216"/>
      <c r="C18" s="81"/>
      <c r="D18" s="81" t="str">
        <f>$D$14</f>
        <v>Jahr 2018</v>
      </c>
      <c r="E18" s="169">
        <v>0</v>
      </c>
      <c r="F18" s="167">
        <v>0</v>
      </c>
      <c r="G18" s="167">
        <v>0</v>
      </c>
      <c r="H18" s="170">
        <v>0</v>
      </c>
    </row>
    <row r="19" spans="2:8" ht="12.75" hidden="1" customHeight="1" x14ac:dyDescent="0.2">
      <c r="B19" s="217" t="s">
        <v>80</v>
      </c>
      <c r="C19" s="123" t="s">
        <v>81</v>
      </c>
      <c r="D19" s="124" t="str">
        <f>$D$13</f>
        <v>Jahr 2019</v>
      </c>
      <c r="E19" s="163">
        <v>0</v>
      </c>
      <c r="F19" s="125">
        <v>0</v>
      </c>
      <c r="G19" s="125">
        <v>0</v>
      </c>
      <c r="H19" s="164">
        <v>0</v>
      </c>
    </row>
    <row r="20" spans="2:8" ht="12.75" hidden="1" customHeight="1" x14ac:dyDescent="0.2">
      <c r="B20" s="216"/>
      <c r="C20" s="81"/>
      <c r="D20" s="81" t="str">
        <f>$D$14</f>
        <v>Jahr 2018</v>
      </c>
      <c r="E20" s="169">
        <v>0</v>
      </c>
      <c r="F20" s="167">
        <v>0</v>
      </c>
      <c r="G20" s="167">
        <v>0</v>
      </c>
      <c r="H20" s="170">
        <v>0</v>
      </c>
    </row>
    <row r="21" spans="2:8" ht="12.75" hidden="1" customHeight="1" x14ac:dyDescent="0.2">
      <c r="B21" s="217" t="s">
        <v>82</v>
      </c>
      <c r="C21" s="123" t="s">
        <v>83</v>
      </c>
      <c r="D21" s="124" t="str">
        <f>$D$13</f>
        <v>Jahr 2019</v>
      </c>
      <c r="E21" s="163">
        <v>0</v>
      </c>
      <c r="F21" s="125">
        <v>0</v>
      </c>
      <c r="G21" s="125">
        <v>0</v>
      </c>
      <c r="H21" s="164">
        <v>0</v>
      </c>
    </row>
    <row r="22" spans="2:8" ht="12.75" hidden="1" customHeight="1" x14ac:dyDescent="0.2">
      <c r="B22" s="216"/>
      <c r="C22" s="81"/>
      <c r="D22" s="81" t="str">
        <f>$D$14</f>
        <v>Jahr 2018</v>
      </c>
      <c r="E22" s="169">
        <v>0</v>
      </c>
      <c r="F22" s="167">
        <v>0</v>
      </c>
      <c r="G22" s="167">
        <v>0</v>
      </c>
      <c r="H22" s="170">
        <v>0</v>
      </c>
    </row>
    <row r="23" spans="2:8" ht="12.75" hidden="1" customHeight="1" x14ac:dyDescent="0.2">
      <c r="B23" s="217" t="s">
        <v>84</v>
      </c>
      <c r="C23" s="123" t="s">
        <v>85</v>
      </c>
      <c r="D23" s="124" t="str">
        <f>$D$13</f>
        <v>Jahr 2019</v>
      </c>
      <c r="E23" s="163">
        <v>0</v>
      </c>
      <c r="F23" s="125">
        <v>0</v>
      </c>
      <c r="G23" s="125">
        <v>0</v>
      </c>
      <c r="H23" s="164">
        <v>0</v>
      </c>
    </row>
    <row r="24" spans="2:8" ht="12.75" hidden="1" customHeight="1" x14ac:dyDescent="0.2">
      <c r="B24" s="216"/>
      <c r="C24" s="81"/>
      <c r="D24" s="81" t="str">
        <f>$D$14</f>
        <v>Jahr 2018</v>
      </c>
      <c r="E24" s="169">
        <v>0</v>
      </c>
      <c r="F24" s="167">
        <v>0</v>
      </c>
      <c r="G24" s="167">
        <v>0</v>
      </c>
      <c r="H24" s="170">
        <v>0</v>
      </c>
    </row>
    <row r="25" spans="2:8" ht="12.75" hidden="1" customHeight="1" x14ac:dyDescent="0.2">
      <c r="B25" s="217" t="s">
        <v>86</v>
      </c>
      <c r="C25" s="123" t="s">
        <v>87</v>
      </c>
      <c r="D25" s="124" t="str">
        <f>$D$13</f>
        <v>Jahr 2019</v>
      </c>
      <c r="E25" s="163">
        <v>0</v>
      </c>
      <c r="F25" s="125">
        <v>0</v>
      </c>
      <c r="G25" s="125">
        <v>0</v>
      </c>
      <c r="H25" s="164">
        <v>0</v>
      </c>
    </row>
    <row r="26" spans="2:8" ht="12.75" hidden="1" customHeight="1" x14ac:dyDescent="0.2">
      <c r="B26" s="216"/>
      <c r="C26" s="81"/>
      <c r="D26" s="81" t="str">
        <f>$D$14</f>
        <v>Jahr 2018</v>
      </c>
      <c r="E26" s="169">
        <v>0</v>
      </c>
      <c r="F26" s="167">
        <v>0</v>
      </c>
      <c r="G26" s="167">
        <v>0</v>
      </c>
      <c r="H26" s="170">
        <v>0</v>
      </c>
    </row>
    <row r="27" spans="2:8" ht="12.75" hidden="1" customHeight="1" x14ac:dyDescent="0.2">
      <c r="B27" s="216" t="s">
        <v>88</v>
      </c>
      <c r="C27" s="123" t="s">
        <v>89</v>
      </c>
      <c r="D27" s="124" t="str">
        <f>$D$13</f>
        <v>Jahr 2019</v>
      </c>
      <c r="E27" s="163">
        <v>0</v>
      </c>
      <c r="F27" s="125">
        <v>0</v>
      </c>
      <c r="G27" s="125">
        <v>0</v>
      </c>
      <c r="H27" s="164">
        <v>0</v>
      </c>
    </row>
    <row r="28" spans="2:8" ht="12.75" hidden="1" customHeight="1" x14ac:dyDescent="0.2">
      <c r="B28" s="216"/>
      <c r="C28" s="81"/>
      <c r="D28" s="81" t="str">
        <f>$D$14</f>
        <v>Jahr 2018</v>
      </c>
      <c r="E28" s="169">
        <v>0</v>
      </c>
      <c r="F28" s="167">
        <v>0</v>
      </c>
      <c r="G28" s="167">
        <v>0</v>
      </c>
      <c r="H28" s="170">
        <v>0</v>
      </c>
    </row>
    <row r="29" spans="2:8" ht="12.75" hidden="1" customHeight="1" x14ac:dyDescent="0.2">
      <c r="B29" s="216" t="s">
        <v>90</v>
      </c>
      <c r="C29" s="123" t="s">
        <v>91</v>
      </c>
      <c r="D29" s="124" t="str">
        <f>$D$13</f>
        <v>Jahr 2019</v>
      </c>
      <c r="E29" s="163">
        <v>0</v>
      </c>
      <c r="F29" s="125">
        <v>0</v>
      </c>
      <c r="G29" s="125">
        <v>0</v>
      </c>
      <c r="H29" s="164">
        <v>0</v>
      </c>
    </row>
    <row r="30" spans="2:8" ht="12.75" hidden="1" customHeight="1" x14ac:dyDescent="0.2">
      <c r="B30" s="216"/>
      <c r="C30" s="81"/>
      <c r="D30" s="81" t="str">
        <f>$D$14</f>
        <v>Jahr 2018</v>
      </c>
      <c r="E30" s="169">
        <v>0</v>
      </c>
      <c r="F30" s="167">
        <v>0</v>
      </c>
      <c r="G30" s="167">
        <v>0</v>
      </c>
      <c r="H30" s="170">
        <v>0</v>
      </c>
    </row>
    <row r="31" spans="2:8" ht="12.75" hidden="1" customHeight="1" x14ac:dyDescent="0.2">
      <c r="B31" s="216" t="s">
        <v>92</v>
      </c>
      <c r="C31" s="123" t="s">
        <v>93</v>
      </c>
      <c r="D31" s="124" t="str">
        <f>$D$13</f>
        <v>Jahr 2019</v>
      </c>
      <c r="E31" s="163">
        <v>0</v>
      </c>
      <c r="F31" s="125">
        <v>0</v>
      </c>
      <c r="G31" s="125">
        <v>0</v>
      </c>
      <c r="H31" s="164">
        <v>0</v>
      </c>
    </row>
    <row r="32" spans="2:8" ht="12.75" hidden="1" customHeight="1" x14ac:dyDescent="0.2">
      <c r="B32" s="216"/>
      <c r="C32" s="81"/>
      <c r="D32" s="81" t="str">
        <f>$D$14</f>
        <v>Jahr 2018</v>
      </c>
      <c r="E32" s="169">
        <v>0</v>
      </c>
      <c r="F32" s="167">
        <v>0</v>
      </c>
      <c r="G32" s="167">
        <v>0</v>
      </c>
      <c r="H32" s="170">
        <v>0</v>
      </c>
    </row>
    <row r="33" spans="2:8" ht="12.75" hidden="1" customHeight="1" x14ac:dyDescent="0.2">
      <c r="B33" s="216" t="s">
        <v>94</v>
      </c>
      <c r="C33" s="123" t="s">
        <v>95</v>
      </c>
      <c r="D33" s="124" t="str">
        <f>$D$13</f>
        <v>Jahr 2019</v>
      </c>
      <c r="E33" s="163">
        <v>0</v>
      </c>
      <c r="F33" s="125">
        <v>0</v>
      </c>
      <c r="G33" s="125">
        <v>0</v>
      </c>
      <c r="H33" s="164">
        <v>0</v>
      </c>
    </row>
    <row r="34" spans="2:8" ht="12.75" hidden="1" customHeight="1" x14ac:dyDescent="0.2">
      <c r="B34" s="216"/>
      <c r="C34" s="81"/>
      <c r="D34" s="81" t="str">
        <f>$D$14</f>
        <v>Jahr 2018</v>
      </c>
      <c r="E34" s="169">
        <v>0</v>
      </c>
      <c r="F34" s="167">
        <v>0</v>
      </c>
      <c r="G34" s="167">
        <v>0</v>
      </c>
      <c r="H34" s="170">
        <v>0</v>
      </c>
    </row>
    <row r="35" spans="2:8" ht="12.75" hidden="1" customHeight="1" x14ac:dyDescent="0.2">
      <c r="B35" s="216" t="s">
        <v>96</v>
      </c>
      <c r="C35" s="123" t="s">
        <v>97</v>
      </c>
      <c r="D35" s="124" t="str">
        <f>$D$13</f>
        <v>Jahr 2019</v>
      </c>
      <c r="E35" s="163">
        <v>0</v>
      </c>
      <c r="F35" s="125">
        <v>0</v>
      </c>
      <c r="G35" s="125">
        <v>0</v>
      </c>
      <c r="H35" s="164">
        <v>0</v>
      </c>
    </row>
    <row r="36" spans="2:8" ht="12.75" hidden="1" customHeight="1" x14ac:dyDescent="0.2">
      <c r="B36" s="216"/>
      <c r="C36" s="81"/>
      <c r="D36" s="81" t="str">
        <f>$D$14</f>
        <v>Jahr 2018</v>
      </c>
      <c r="E36" s="169">
        <v>0</v>
      </c>
      <c r="F36" s="167">
        <v>0</v>
      </c>
      <c r="G36" s="167">
        <v>0</v>
      </c>
      <c r="H36" s="170">
        <v>0</v>
      </c>
    </row>
    <row r="37" spans="2:8" ht="12.75" hidden="1" customHeight="1" x14ac:dyDescent="0.2">
      <c r="B37" s="216" t="s">
        <v>98</v>
      </c>
      <c r="C37" s="123" t="s">
        <v>99</v>
      </c>
      <c r="D37" s="124" t="str">
        <f>$D$13</f>
        <v>Jahr 2019</v>
      </c>
      <c r="E37" s="163">
        <v>0</v>
      </c>
      <c r="F37" s="125">
        <v>0</v>
      </c>
      <c r="G37" s="125">
        <v>0</v>
      </c>
      <c r="H37" s="164">
        <v>0</v>
      </c>
    </row>
    <row r="38" spans="2:8" ht="12.75" hidden="1" customHeight="1" x14ac:dyDescent="0.2">
      <c r="B38" s="216"/>
      <c r="C38" s="81"/>
      <c r="D38" s="81" t="str">
        <f>$D$14</f>
        <v>Jahr 2018</v>
      </c>
      <c r="E38" s="169">
        <v>0</v>
      </c>
      <c r="F38" s="167">
        <v>0</v>
      </c>
      <c r="G38" s="167">
        <v>0</v>
      </c>
      <c r="H38" s="170">
        <v>0</v>
      </c>
    </row>
    <row r="39" spans="2:8" ht="12.75" hidden="1" customHeight="1" x14ac:dyDescent="0.2">
      <c r="B39" s="216" t="s">
        <v>100</v>
      </c>
      <c r="C39" s="123" t="s">
        <v>101</v>
      </c>
      <c r="D39" s="124" t="str">
        <f>$D$13</f>
        <v>Jahr 2019</v>
      </c>
      <c r="E39" s="163">
        <v>0</v>
      </c>
      <c r="F39" s="125">
        <v>0</v>
      </c>
      <c r="G39" s="125">
        <v>0</v>
      </c>
      <c r="H39" s="164">
        <v>0</v>
      </c>
    </row>
    <row r="40" spans="2:8" ht="12.75" hidden="1" customHeight="1" x14ac:dyDescent="0.2">
      <c r="B40" s="216"/>
      <c r="C40" s="81"/>
      <c r="D40" s="81" t="str">
        <f>$D$14</f>
        <v>Jahr 2018</v>
      </c>
      <c r="E40" s="169">
        <v>0</v>
      </c>
      <c r="F40" s="167">
        <v>0</v>
      </c>
      <c r="G40" s="167">
        <v>0</v>
      </c>
      <c r="H40" s="170">
        <v>0</v>
      </c>
    </row>
    <row r="41" spans="2:8" ht="12.75" hidden="1" customHeight="1" x14ac:dyDescent="0.2">
      <c r="B41" s="216" t="s">
        <v>102</v>
      </c>
      <c r="C41" s="123" t="s">
        <v>103</v>
      </c>
      <c r="D41" s="124" t="str">
        <f>$D$13</f>
        <v>Jahr 2019</v>
      </c>
      <c r="E41" s="163">
        <v>0</v>
      </c>
      <c r="F41" s="125">
        <v>0</v>
      </c>
      <c r="G41" s="125">
        <v>0</v>
      </c>
      <c r="H41" s="164">
        <v>0</v>
      </c>
    </row>
    <row r="42" spans="2:8" ht="12.75" hidden="1" customHeight="1" x14ac:dyDescent="0.2">
      <c r="B42" s="216"/>
      <c r="C42" s="81"/>
      <c r="D42" s="81" t="str">
        <f>$D$14</f>
        <v>Jahr 2018</v>
      </c>
      <c r="E42" s="169">
        <v>0</v>
      </c>
      <c r="F42" s="167">
        <v>0</v>
      </c>
      <c r="G42" s="167">
        <v>0</v>
      </c>
      <c r="H42" s="170">
        <v>0</v>
      </c>
    </row>
    <row r="43" spans="2:8" ht="12.75" hidden="1" customHeight="1" x14ac:dyDescent="0.2">
      <c r="B43" s="216" t="s">
        <v>104</v>
      </c>
      <c r="C43" s="123" t="s">
        <v>105</v>
      </c>
      <c r="D43" s="124" t="str">
        <f>$D$13</f>
        <v>Jahr 2019</v>
      </c>
      <c r="E43" s="163">
        <v>0</v>
      </c>
      <c r="F43" s="125">
        <v>0</v>
      </c>
      <c r="G43" s="125">
        <v>0</v>
      </c>
      <c r="H43" s="164">
        <v>0</v>
      </c>
    </row>
    <row r="44" spans="2:8" ht="12.75" hidden="1" customHeight="1" x14ac:dyDescent="0.2">
      <c r="B44" s="216"/>
      <c r="C44" s="81"/>
      <c r="D44" s="81" t="str">
        <f>$D$14</f>
        <v>Jahr 2018</v>
      </c>
      <c r="E44" s="169">
        <v>0</v>
      </c>
      <c r="F44" s="167">
        <v>0</v>
      </c>
      <c r="G44" s="167">
        <v>0</v>
      </c>
      <c r="H44" s="170">
        <v>0</v>
      </c>
    </row>
    <row r="45" spans="2:8" ht="12.75" hidden="1" customHeight="1" x14ac:dyDescent="0.2">
      <c r="B45" s="216" t="s">
        <v>106</v>
      </c>
      <c r="C45" s="123" t="s">
        <v>107</v>
      </c>
      <c r="D45" s="124" t="str">
        <f>$D$13</f>
        <v>Jahr 2019</v>
      </c>
      <c r="E45" s="163">
        <v>0</v>
      </c>
      <c r="F45" s="125">
        <v>0</v>
      </c>
      <c r="G45" s="125">
        <v>0</v>
      </c>
      <c r="H45" s="164">
        <v>0</v>
      </c>
    </row>
    <row r="46" spans="2:8" ht="12.75" hidden="1" customHeight="1" x14ac:dyDescent="0.2">
      <c r="B46" s="216"/>
      <c r="C46" s="81"/>
      <c r="D46" s="81" t="str">
        <f>$D$14</f>
        <v>Jahr 2018</v>
      </c>
      <c r="E46" s="169">
        <v>0</v>
      </c>
      <c r="F46" s="167">
        <v>0</v>
      </c>
      <c r="G46" s="167">
        <v>0</v>
      </c>
      <c r="H46" s="170">
        <v>0</v>
      </c>
    </row>
    <row r="47" spans="2:8" ht="12.75" hidden="1" customHeight="1" x14ac:dyDescent="0.2">
      <c r="B47" s="216" t="s">
        <v>108</v>
      </c>
      <c r="C47" s="123" t="s">
        <v>109</v>
      </c>
      <c r="D47" s="124" t="str">
        <f>$D$13</f>
        <v>Jahr 2019</v>
      </c>
      <c r="E47" s="163">
        <v>0</v>
      </c>
      <c r="F47" s="125">
        <v>0</v>
      </c>
      <c r="G47" s="125">
        <v>0</v>
      </c>
      <c r="H47" s="164">
        <v>0</v>
      </c>
    </row>
    <row r="48" spans="2:8" ht="12.75" hidden="1" customHeight="1" x14ac:dyDescent="0.2">
      <c r="B48" s="216"/>
      <c r="C48" s="81"/>
      <c r="D48" s="81" t="str">
        <f>$D$14</f>
        <v>Jahr 2018</v>
      </c>
      <c r="E48" s="169">
        <v>0</v>
      </c>
      <c r="F48" s="167">
        <v>0</v>
      </c>
      <c r="G48" s="167">
        <v>0</v>
      </c>
      <c r="H48" s="170">
        <v>0</v>
      </c>
    </row>
    <row r="49" spans="2:8" ht="12.75" hidden="1" customHeight="1" x14ac:dyDescent="0.2">
      <c r="B49" s="216" t="s">
        <v>110</v>
      </c>
      <c r="C49" s="123" t="s">
        <v>111</v>
      </c>
      <c r="D49" s="124" t="str">
        <f>$D$13</f>
        <v>Jahr 2019</v>
      </c>
      <c r="E49" s="163">
        <v>0</v>
      </c>
      <c r="F49" s="125">
        <v>0</v>
      </c>
      <c r="G49" s="125">
        <v>0</v>
      </c>
      <c r="H49" s="164">
        <v>0</v>
      </c>
    </row>
    <row r="50" spans="2:8" ht="12.75" hidden="1" customHeight="1" x14ac:dyDescent="0.2">
      <c r="B50" s="216"/>
      <c r="C50" s="81"/>
      <c r="D50" s="81" t="str">
        <f>$D$14</f>
        <v>Jahr 2018</v>
      </c>
      <c r="E50" s="169">
        <v>0</v>
      </c>
      <c r="F50" s="167">
        <v>0</v>
      </c>
      <c r="G50" s="167">
        <v>0</v>
      </c>
      <c r="H50" s="170">
        <v>0</v>
      </c>
    </row>
    <row r="51" spans="2:8" ht="12.75" hidden="1" customHeight="1" x14ac:dyDescent="0.2">
      <c r="B51" s="216" t="s">
        <v>112</v>
      </c>
      <c r="C51" s="123" t="s">
        <v>113</v>
      </c>
      <c r="D51" s="124" t="str">
        <f>$D$13</f>
        <v>Jahr 2019</v>
      </c>
      <c r="E51" s="163">
        <v>0</v>
      </c>
      <c r="F51" s="125">
        <v>0</v>
      </c>
      <c r="G51" s="125">
        <v>0</v>
      </c>
      <c r="H51" s="164">
        <v>0</v>
      </c>
    </row>
    <row r="52" spans="2:8" ht="12.75" hidden="1" customHeight="1" x14ac:dyDescent="0.2">
      <c r="B52" s="216"/>
      <c r="C52" s="81"/>
      <c r="D52" s="81" t="str">
        <f>$D$14</f>
        <v>Jahr 2018</v>
      </c>
      <c r="E52" s="169">
        <v>0</v>
      </c>
      <c r="F52" s="167">
        <v>0</v>
      </c>
      <c r="G52" s="167">
        <v>0</v>
      </c>
      <c r="H52" s="170">
        <v>0</v>
      </c>
    </row>
    <row r="53" spans="2:8" ht="12.75" hidden="1" customHeight="1" x14ac:dyDescent="0.2">
      <c r="B53" s="216" t="s">
        <v>114</v>
      </c>
      <c r="C53" s="123" t="s">
        <v>115</v>
      </c>
      <c r="D53" s="124" t="str">
        <f>$D$13</f>
        <v>Jahr 2019</v>
      </c>
      <c r="E53" s="163">
        <v>0</v>
      </c>
      <c r="F53" s="125">
        <v>0</v>
      </c>
      <c r="G53" s="125">
        <v>0</v>
      </c>
      <c r="H53" s="164">
        <v>0</v>
      </c>
    </row>
    <row r="54" spans="2:8" ht="12.75" hidden="1" customHeight="1" x14ac:dyDescent="0.2">
      <c r="B54" s="216"/>
      <c r="C54" s="81"/>
      <c r="D54" s="81" t="str">
        <f>$D$14</f>
        <v>Jahr 2018</v>
      </c>
      <c r="E54" s="169">
        <v>0</v>
      </c>
      <c r="F54" s="167">
        <v>0</v>
      </c>
      <c r="G54" s="167">
        <v>0</v>
      </c>
      <c r="H54" s="170">
        <v>0</v>
      </c>
    </row>
    <row r="55" spans="2:8" ht="12.75" hidden="1" customHeight="1" x14ac:dyDescent="0.2">
      <c r="B55" s="216" t="s">
        <v>116</v>
      </c>
      <c r="C55" s="123" t="s">
        <v>117</v>
      </c>
      <c r="D55" s="124" t="str">
        <f>$D$13</f>
        <v>Jahr 2019</v>
      </c>
      <c r="E55" s="163">
        <v>0</v>
      </c>
      <c r="F55" s="125">
        <v>0</v>
      </c>
      <c r="G55" s="125">
        <v>0</v>
      </c>
      <c r="H55" s="164">
        <v>0</v>
      </c>
    </row>
    <row r="56" spans="2:8" ht="12.75" hidden="1" customHeight="1" x14ac:dyDescent="0.2">
      <c r="B56" s="216"/>
      <c r="C56" s="81"/>
      <c r="D56" s="81" t="str">
        <f>$D$14</f>
        <v>Jahr 2018</v>
      </c>
      <c r="E56" s="169">
        <v>0</v>
      </c>
      <c r="F56" s="167">
        <v>0</v>
      </c>
      <c r="G56" s="167">
        <v>0</v>
      </c>
      <c r="H56" s="170">
        <v>0</v>
      </c>
    </row>
    <row r="57" spans="2:8" ht="12.75" hidden="1" customHeight="1" x14ac:dyDescent="0.2">
      <c r="B57" s="216" t="s">
        <v>118</v>
      </c>
      <c r="C57" s="123" t="s">
        <v>119</v>
      </c>
      <c r="D57" s="124" t="str">
        <f>$D$13</f>
        <v>Jahr 2019</v>
      </c>
      <c r="E57" s="163">
        <v>0</v>
      </c>
      <c r="F57" s="125">
        <v>0</v>
      </c>
      <c r="G57" s="125">
        <v>0</v>
      </c>
      <c r="H57" s="164">
        <v>0</v>
      </c>
    </row>
    <row r="58" spans="2:8" ht="12.75" hidden="1" customHeight="1" x14ac:dyDescent="0.2">
      <c r="B58" s="216"/>
      <c r="C58" s="81"/>
      <c r="D58" s="81" t="str">
        <f>$D$14</f>
        <v>Jahr 2018</v>
      </c>
      <c r="E58" s="169">
        <v>0</v>
      </c>
      <c r="F58" s="167">
        <v>0</v>
      </c>
      <c r="G58" s="167">
        <v>0</v>
      </c>
      <c r="H58" s="170">
        <v>0</v>
      </c>
    </row>
    <row r="59" spans="2:8" ht="12.75" hidden="1" customHeight="1" x14ac:dyDescent="0.2">
      <c r="B59" s="216" t="s">
        <v>120</v>
      </c>
      <c r="C59" s="123" t="s">
        <v>121</v>
      </c>
      <c r="D59" s="124" t="str">
        <f>$D$13</f>
        <v>Jahr 2019</v>
      </c>
      <c r="E59" s="163">
        <v>0</v>
      </c>
      <c r="F59" s="125">
        <v>0</v>
      </c>
      <c r="G59" s="125">
        <v>0</v>
      </c>
      <c r="H59" s="164">
        <v>0</v>
      </c>
    </row>
    <row r="60" spans="2:8" ht="12.75" hidden="1" customHeight="1" x14ac:dyDescent="0.2">
      <c r="B60" s="216"/>
      <c r="C60" s="81"/>
      <c r="D60" s="81" t="str">
        <f>$D$14</f>
        <v>Jahr 2018</v>
      </c>
      <c r="E60" s="169">
        <v>0</v>
      </c>
      <c r="F60" s="167">
        <v>0</v>
      </c>
      <c r="G60" s="167">
        <v>0</v>
      </c>
      <c r="H60" s="170">
        <v>0</v>
      </c>
    </row>
    <row r="61" spans="2:8" ht="12.75" hidden="1" customHeight="1" x14ac:dyDescent="0.2">
      <c r="B61" s="216" t="s">
        <v>122</v>
      </c>
      <c r="C61" s="123" t="s">
        <v>123</v>
      </c>
      <c r="D61" s="124" t="str">
        <f>$D$13</f>
        <v>Jahr 2019</v>
      </c>
      <c r="E61" s="163">
        <v>0</v>
      </c>
      <c r="F61" s="125">
        <v>0</v>
      </c>
      <c r="G61" s="125">
        <v>0</v>
      </c>
      <c r="H61" s="164">
        <v>0</v>
      </c>
    </row>
    <row r="62" spans="2:8" ht="12.75" hidden="1" customHeight="1" x14ac:dyDescent="0.2">
      <c r="B62" s="216"/>
      <c r="C62" s="81"/>
      <c r="D62" s="81" t="str">
        <f>$D$14</f>
        <v>Jahr 2018</v>
      </c>
      <c r="E62" s="169">
        <v>0</v>
      </c>
      <c r="F62" s="167">
        <v>0</v>
      </c>
      <c r="G62" s="167">
        <v>0</v>
      </c>
      <c r="H62" s="170">
        <v>0</v>
      </c>
    </row>
    <row r="63" spans="2:8" ht="12.75" hidden="1" customHeight="1" x14ac:dyDescent="0.2">
      <c r="B63" s="216" t="s">
        <v>124</v>
      </c>
      <c r="C63" s="123" t="s">
        <v>125</v>
      </c>
      <c r="D63" s="124" t="str">
        <f>$D$13</f>
        <v>Jahr 2019</v>
      </c>
      <c r="E63" s="163">
        <v>0</v>
      </c>
      <c r="F63" s="125">
        <v>0</v>
      </c>
      <c r="G63" s="125">
        <v>0</v>
      </c>
      <c r="H63" s="164">
        <v>0</v>
      </c>
    </row>
    <row r="64" spans="2:8" ht="12.75" hidden="1" customHeight="1" x14ac:dyDescent="0.2">
      <c r="B64" s="216"/>
      <c r="C64" s="81"/>
      <c r="D64" s="81" t="str">
        <f>$D$14</f>
        <v>Jahr 2018</v>
      </c>
      <c r="E64" s="169">
        <v>0</v>
      </c>
      <c r="F64" s="167">
        <v>0</v>
      </c>
      <c r="G64" s="167">
        <v>0</v>
      </c>
      <c r="H64" s="170">
        <v>0</v>
      </c>
    </row>
    <row r="65" spans="2:8" ht="12.75" hidden="1" customHeight="1" x14ac:dyDescent="0.2">
      <c r="B65" s="216" t="s">
        <v>126</v>
      </c>
      <c r="C65" s="123" t="s">
        <v>127</v>
      </c>
      <c r="D65" s="124" t="str">
        <f>$D$13</f>
        <v>Jahr 2019</v>
      </c>
      <c r="E65" s="163">
        <v>0</v>
      </c>
      <c r="F65" s="125">
        <v>0</v>
      </c>
      <c r="G65" s="125">
        <v>0</v>
      </c>
      <c r="H65" s="164">
        <v>0</v>
      </c>
    </row>
    <row r="66" spans="2:8" ht="12.75" hidden="1" customHeight="1" x14ac:dyDescent="0.2">
      <c r="B66" s="216"/>
      <c r="C66" s="81"/>
      <c r="D66" s="81" t="str">
        <f>$D$14</f>
        <v>Jahr 2018</v>
      </c>
      <c r="E66" s="169">
        <v>0</v>
      </c>
      <c r="F66" s="167">
        <v>0</v>
      </c>
      <c r="G66" s="167">
        <v>0</v>
      </c>
      <c r="H66" s="170">
        <v>0</v>
      </c>
    </row>
    <row r="67" spans="2:8" ht="12.75" hidden="1" customHeight="1" x14ac:dyDescent="0.2">
      <c r="B67" s="216" t="s">
        <v>128</v>
      </c>
      <c r="C67" s="123" t="s">
        <v>129</v>
      </c>
      <c r="D67" s="124" t="str">
        <f>$D$13</f>
        <v>Jahr 2019</v>
      </c>
      <c r="E67" s="163">
        <v>0</v>
      </c>
      <c r="F67" s="125">
        <v>0</v>
      </c>
      <c r="G67" s="125">
        <v>0</v>
      </c>
      <c r="H67" s="164">
        <v>0</v>
      </c>
    </row>
    <row r="68" spans="2:8" ht="12.75" hidden="1" customHeight="1" x14ac:dyDescent="0.2">
      <c r="B68" s="216"/>
      <c r="C68" s="81"/>
      <c r="D68" s="81" t="str">
        <f>$D$14</f>
        <v>Jahr 2018</v>
      </c>
      <c r="E68" s="169">
        <v>0</v>
      </c>
      <c r="F68" s="167">
        <v>0</v>
      </c>
      <c r="G68" s="167">
        <v>0</v>
      </c>
      <c r="H68" s="170">
        <v>0</v>
      </c>
    </row>
    <row r="69" spans="2:8" ht="12.75" hidden="1" customHeight="1" x14ac:dyDescent="0.2">
      <c r="B69" s="216" t="s">
        <v>130</v>
      </c>
      <c r="C69" s="123" t="s">
        <v>131</v>
      </c>
      <c r="D69" s="124" t="str">
        <f>$D$13</f>
        <v>Jahr 2019</v>
      </c>
      <c r="E69" s="163">
        <v>0</v>
      </c>
      <c r="F69" s="125">
        <v>0</v>
      </c>
      <c r="G69" s="125">
        <v>0</v>
      </c>
      <c r="H69" s="164">
        <v>0</v>
      </c>
    </row>
    <row r="70" spans="2:8" ht="12.75" hidden="1" customHeight="1" x14ac:dyDescent="0.2">
      <c r="B70" s="216"/>
      <c r="C70" s="81"/>
      <c r="D70" s="81" t="str">
        <f>$D$14</f>
        <v>Jahr 2018</v>
      </c>
      <c r="E70" s="169">
        <v>0</v>
      </c>
      <c r="F70" s="167">
        <v>0</v>
      </c>
      <c r="G70" s="167">
        <v>0</v>
      </c>
      <c r="H70" s="170">
        <v>0</v>
      </c>
    </row>
    <row r="71" spans="2:8" ht="12.75" hidden="1" customHeight="1" x14ac:dyDescent="0.2">
      <c r="B71" s="216" t="s">
        <v>132</v>
      </c>
      <c r="C71" s="123" t="s">
        <v>133</v>
      </c>
      <c r="D71" s="124" t="str">
        <f>$D$13</f>
        <v>Jahr 2019</v>
      </c>
      <c r="E71" s="163">
        <v>0</v>
      </c>
      <c r="F71" s="125">
        <v>0</v>
      </c>
      <c r="G71" s="125">
        <v>0</v>
      </c>
      <c r="H71" s="164">
        <v>0</v>
      </c>
    </row>
    <row r="72" spans="2:8" ht="12.75" hidden="1" customHeight="1" x14ac:dyDescent="0.2">
      <c r="B72" s="216"/>
      <c r="C72" s="81"/>
      <c r="D72" s="81" t="str">
        <f>$D$14</f>
        <v>Jahr 2018</v>
      </c>
      <c r="E72" s="169">
        <v>0</v>
      </c>
      <c r="F72" s="167">
        <v>0</v>
      </c>
      <c r="G72" s="167">
        <v>0</v>
      </c>
      <c r="H72" s="170">
        <v>0</v>
      </c>
    </row>
    <row r="73" spans="2:8" ht="12.75" hidden="1" customHeight="1" x14ac:dyDescent="0.2">
      <c r="B73" s="216" t="s">
        <v>134</v>
      </c>
      <c r="C73" s="123" t="s">
        <v>135</v>
      </c>
      <c r="D73" s="124" t="str">
        <f>$D$13</f>
        <v>Jahr 2019</v>
      </c>
      <c r="E73" s="163">
        <v>0</v>
      </c>
      <c r="F73" s="125">
        <v>0</v>
      </c>
      <c r="G73" s="125">
        <v>0</v>
      </c>
      <c r="H73" s="164">
        <v>0</v>
      </c>
    </row>
    <row r="74" spans="2:8" ht="12.75" hidden="1" customHeight="1" x14ac:dyDescent="0.2">
      <c r="B74" s="216"/>
      <c r="C74" s="81"/>
      <c r="D74" s="81" t="str">
        <f>$D$14</f>
        <v>Jahr 2018</v>
      </c>
      <c r="E74" s="169">
        <v>0</v>
      </c>
      <c r="F74" s="167">
        <v>0</v>
      </c>
      <c r="G74" s="167">
        <v>0</v>
      </c>
      <c r="H74" s="170">
        <v>0</v>
      </c>
    </row>
    <row r="75" spans="2:8" ht="12.75" hidden="1" customHeight="1" x14ac:dyDescent="0.2">
      <c r="B75" s="216" t="s">
        <v>136</v>
      </c>
      <c r="C75" s="123" t="s">
        <v>137</v>
      </c>
      <c r="D75" s="124" t="str">
        <f>$D$13</f>
        <v>Jahr 2019</v>
      </c>
      <c r="E75" s="163">
        <v>0</v>
      </c>
      <c r="F75" s="125">
        <v>0</v>
      </c>
      <c r="G75" s="125">
        <v>0</v>
      </c>
      <c r="H75" s="164">
        <v>0</v>
      </c>
    </row>
    <row r="76" spans="2:8" ht="12.75" hidden="1" customHeight="1" x14ac:dyDescent="0.2">
      <c r="B76" s="216"/>
      <c r="C76" s="81"/>
      <c r="D76" s="81" t="str">
        <f>$D$14</f>
        <v>Jahr 2018</v>
      </c>
      <c r="E76" s="169">
        <v>0</v>
      </c>
      <c r="F76" s="167">
        <v>0</v>
      </c>
      <c r="G76" s="167">
        <v>0</v>
      </c>
      <c r="H76" s="170">
        <v>0</v>
      </c>
    </row>
    <row r="77" spans="2:8" ht="12.75" hidden="1" customHeight="1" x14ac:dyDescent="0.2">
      <c r="B77" s="216" t="s">
        <v>138</v>
      </c>
      <c r="C77" s="123" t="s">
        <v>139</v>
      </c>
      <c r="D77" s="124" t="str">
        <f>$D$13</f>
        <v>Jahr 2019</v>
      </c>
      <c r="E77" s="163">
        <v>0</v>
      </c>
      <c r="F77" s="125">
        <v>0</v>
      </c>
      <c r="G77" s="125">
        <v>0</v>
      </c>
      <c r="H77" s="164">
        <v>0</v>
      </c>
    </row>
    <row r="78" spans="2:8" ht="12.75" hidden="1" customHeight="1" x14ac:dyDescent="0.2">
      <c r="B78" s="216"/>
      <c r="C78" s="81"/>
      <c r="D78" s="81" t="str">
        <f>$D$14</f>
        <v>Jahr 2018</v>
      </c>
      <c r="E78" s="169">
        <v>0</v>
      </c>
      <c r="F78" s="167">
        <v>0</v>
      </c>
      <c r="G78" s="167">
        <v>0</v>
      </c>
      <c r="H78" s="170">
        <v>0</v>
      </c>
    </row>
    <row r="79" spans="2:8" ht="12.75" hidden="1" customHeight="1" x14ac:dyDescent="0.2">
      <c r="B79" s="216" t="s">
        <v>140</v>
      </c>
      <c r="C79" s="123" t="s">
        <v>141</v>
      </c>
      <c r="D79" s="124" t="str">
        <f>$D$13</f>
        <v>Jahr 2019</v>
      </c>
      <c r="E79" s="163">
        <v>0</v>
      </c>
      <c r="F79" s="125">
        <v>0</v>
      </c>
      <c r="G79" s="125">
        <v>0</v>
      </c>
      <c r="H79" s="164">
        <v>0</v>
      </c>
    </row>
    <row r="80" spans="2:8" ht="12.75" hidden="1" customHeight="1" x14ac:dyDescent="0.2">
      <c r="B80" s="216"/>
      <c r="C80" s="81"/>
      <c r="D80" s="81" t="str">
        <f>$D$14</f>
        <v>Jahr 2018</v>
      </c>
      <c r="E80" s="169">
        <v>0</v>
      </c>
      <c r="F80" s="167">
        <v>0</v>
      </c>
      <c r="G80" s="167">
        <v>0</v>
      </c>
      <c r="H80" s="170">
        <v>0</v>
      </c>
    </row>
    <row r="81" spans="2:8" ht="12.75" hidden="1" customHeight="1" x14ac:dyDescent="0.2">
      <c r="B81" s="216" t="s">
        <v>142</v>
      </c>
      <c r="C81" s="123" t="s">
        <v>143</v>
      </c>
      <c r="D81" s="124" t="str">
        <f>$D$13</f>
        <v>Jahr 2019</v>
      </c>
      <c r="E81" s="163">
        <v>0</v>
      </c>
      <c r="F81" s="125">
        <v>0</v>
      </c>
      <c r="G81" s="125">
        <v>0</v>
      </c>
      <c r="H81" s="164">
        <v>0</v>
      </c>
    </row>
    <row r="82" spans="2:8" ht="12.75" hidden="1" customHeight="1" x14ac:dyDescent="0.2">
      <c r="B82" s="216"/>
      <c r="C82" s="81"/>
      <c r="D82" s="81" t="str">
        <f>$D$14</f>
        <v>Jahr 2018</v>
      </c>
      <c r="E82" s="169">
        <v>0</v>
      </c>
      <c r="F82" s="167">
        <v>0</v>
      </c>
      <c r="G82" s="167">
        <v>0</v>
      </c>
      <c r="H82" s="170">
        <v>0</v>
      </c>
    </row>
    <row r="83" spans="2:8" ht="12.75" hidden="1" customHeight="1" x14ac:dyDescent="0.2">
      <c r="B83" s="216" t="s">
        <v>144</v>
      </c>
      <c r="C83" s="123" t="s">
        <v>145</v>
      </c>
      <c r="D83" s="124" t="str">
        <f>$D$13</f>
        <v>Jahr 2019</v>
      </c>
      <c r="E83" s="163">
        <v>0</v>
      </c>
      <c r="F83" s="125">
        <v>0</v>
      </c>
      <c r="G83" s="125">
        <v>0</v>
      </c>
      <c r="H83" s="164">
        <v>0</v>
      </c>
    </row>
    <row r="84" spans="2:8" ht="12.75" hidden="1" customHeight="1" x14ac:dyDescent="0.2">
      <c r="B84" s="216"/>
      <c r="C84" s="81"/>
      <c r="D84" s="81" t="str">
        <f>$D$14</f>
        <v>Jahr 2018</v>
      </c>
      <c r="E84" s="169">
        <v>0</v>
      </c>
      <c r="F84" s="167">
        <v>0</v>
      </c>
      <c r="G84" s="167">
        <v>0</v>
      </c>
      <c r="H84" s="170">
        <v>0</v>
      </c>
    </row>
    <row r="85" spans="2:8" ht="12.75" hidden="1" customHeight="1" x14ac:dyDescent="0.2">
      <c r="B85" s="216" t="s">
        <v>146</v>
      </c>
      <c r="C85" s="123" t="s">
        <v>147</v>
      </c>
      <c r="D85" s="124" t="str">
        <f>$D$13</f>
        <v>Jahr 2019</v>
      </c>
      <c r="E85" s="163">
        <v>0</v>
      </c>
      <c r="F85" s="125">
        <v>0</v>
      </c>
      <c r="G85" s="125">
        <v>0</v>
      </c>
      <c r="H85" s="164">
        <v>0</v>
      </c>
    </row>
    <row r="86" spans="2:8" ht="12.75" hidden="1" customHeight="1" x14ac:dyDescent="0.2">
      <c r="B86" s="216"/>
      <c r="C86" s="81"/>
      <c r="D86" s="81" t="str">
        <f>$D$14</f>
        <v>Jahr 2018</v>
      </c>
      <c r="E86" s="169">
        <v>0</v>
      </c>
      <c r="F86" s="167">
        <v>0</v>
      </c>
      <c r="G86" s="167">
        <v>0</v>
      </c>
      <c r="H86" s="170">
        <v>0</v>
      </c>
    </row>
    <row r="87" spans="2:8" ht="12.75" hidden="1" customHeight="1" x14ac:dyDescent="0.2">
      <c r="B87" s="216" t="s">
        <v>148</v>
      </c>
      <c r="C87" s="123" t="s">
        <v>149</v>
      </c>
      <c r="D87" s="124" t="str">
        <f>$D$13</f>
        <v>Jahr 2019</v>
      </c>
      <c r="E87" s="163">
        <v>0</v>
      </c>
      <c r="F87" s="125">
        <v>0</v>
      </c>
      <c r="G87" s="125">
        <v>0</v>
      </c>
      <c r="H87" s="164">
        <v>0</v>
      </c>
    </row>
    <row r="88" spans="2:8" ht="12.75" hidden="1" customHeight="1" x14ac:dyDescent="0.2">
      <c r="B88" s="218"/>
      <c r="C88" s="219"/>
      <c r="D88" s="219" t="str">
        <f>$D$14</f>
        <v>Jahr 2018</v>
      </c>
      <c r="E88" s="176">
        <v>0</v>
      </c>
      <c r="F88" s="174">
        <v>0</v>
      </c>
      <c r="G88" s="174">
        <v>0</v>
      </c>
      <c r="H88" s="177">
        <v>0</v>
      </c>
    </row>
    <row r="89" spans="2:8" ht="20.100000000000001" customHeight="1" x14ac:dyDescent="0.2">
      <c r="C89" s="220" t="str">
        <f>IF(INT(AktJahrMonat)&gt;201503,"","Hinweis: Die detaillierten Weiteren Deckungswerte werden erst ab Q2 2014 erfasst; für die vorausgehenden Quartale liegen bislang keine geeigneten Daten vor.")</f>
        <v/>
      </c>
      <c r="D89" s="221"/>
      <c r="E89" s="221"/>
      <c r="F89" s="221"/>
      <c r="G89" s="221"/>
    </row>
    <row r="90" spans="2:8" ht="6" customHeight="1" x14ac:dyDescent="0.2"/>
  </sheetData>
  <mergeCells count="3">
    <mergeCell ref="F9:F11"/>
    <mergeCell ref="G9:H9"/>
    <mergeCell ref="G10:G11"/>
  </mergeCells>
  <printOptions horizontalCentered="1"/>
  <pageMargins left="0.78749999999999998" right="0.59027777777777801" top="0.98402777777777795" bottom="0.98402777777777795" header="0.51180555555555496" footer="0.51180555555555496"/>
  <pageSetup paperSize="9" scale="85" orientation="portrait" r:id="rId1"/>
  <headerFooter>
    <oddFooter>&amp;L&amp;8 &amp;C&amp;8 &amp;R&amp;8 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2" customWidth="1"/>
    <col min="2" max="2" width="11.5703125" style="2" hidden="1" customWidth="1"/>
    <col min="3" max="3" width="22.7109375" style="2" customWidth="1"/>
    <col min="4" max="4" width="8.7109375" style="2" customWidth="1"/>
    <col min="5" max="6" width="18.7109375" style="2" customWidth="1"/>
    <col min="7" max="7" width="16" style="2" customWidth="1"/>
    <col min="8" max="8" width="19.5703125" style="2" customWidth="1"/>
    <col min="9" max="9" width="18.28515625" style="2" customWidth="1"/>
    <col min="10" max="1025" width="8.7109375" style="2" customWidth="1"/>
  </cols>
  <sheetData>
    <row r="1" spans="1:9" ht="5.0999999999999996" customHeight="1" x14ac:dyDescent="0.2">
      <c r="A1"/>
    </row>
    <row r="2" spans="1:9" ht="12.75" customHeight="1" x14ac:dyDescent="0.2">
      <c r="C2" s="14" t="s">
        <v>348</v>
      </c>
      <c r="D2" s="14"/>
      <c r="E2" s="14"/>
      <c r="F2" s="14"/>
      <c r="G2" s="13"/>
      <c r="H2" s="13"/>
      <c r="I2" s="13"/>
    </row>
    <row r="3" spans="1:9" ht="12.75" customHeight="1" x14ac:dyDescent="0.2">
      <c r="C3" s="89"/>
      <c r="D3" s="14"/>
      <c r="E3" s="14"/>
      <c r="F3" s="13"/>
      <c r="G3" s="13"/>
      <c r="H3" s="13"/>
      <c r="I3" s="13"/>
    </row>
    <row r="4" spans="1:9" ht="12.75" customHeight="1" x14ac:dyDescent="0.2">
      <c r="C4" s="89" t="s">
        <v>360</v>
      </c>
      <c r="D4" s="14"/>
      <c r="E4" s="14"/>
      <c r="F4" s="13"/>
      <c r="G4" s="13"/>
      <c r="H4" s="13"/>
      <c r="I4" s="13"/>
    </row>
    <row r="5" spans="1:9" ht="15" customHeight="1" x14ac:dyDescent="0.2">
      <c r="C5" s="89" t="str">
        <f>UebInstitutQuartal</f>
        <v>3. Quartal 2019</v>
      </c>
      <c r="D5" s="13"/>
      <c r="E5" s="13"/>
      <c r="F5" s="13"/>
      <c r="G5" s="13"/>
      <c r="H5" s="13"/>
      <c r="I5" s="13"/>
    </row>
    <row r="6" spans="1:9" ht="12.75" customHeight="1" x14ac:dyDescent="0.2">
      <c r="C6" s="13"/>
      <c r="D6" s="13"/>
      <c r="E6" s="13"/>
      <c r="F6" s="13"/>
      <c r="G6" s="13"/>
      <c r="H6" s="13"/>
      <c r="I6" s="13"/>
    </row>
    <row r="7" spans="1:9" ht="15" customHeight="1" x14ac:dyDescent="0.2">
      <c r="C7" s="205"/>
      <c r="D7" s="43"/>
      <c r="E7" s="133" t="s">
        <v>361</v>
      </c>
      <c r="F7" s="135"/>
      <c r="G7" s="135"/>
      <c r="H7" s="135"/>
      <c r="I7" s="136"/>
    </row>
    <row r="8" spans="1:9" ht="12.75" customHeight="1" x14ac:dyDescent="0.2">
      <c r="C8" s="43"/>
      <c r="D8" s="43"/>
      <c r="E8" s="206" t="s">
        <v>44</v>
      </c>
      <c r="F8" s="207" t="s">
        <v>61</v>
      </c>
      <c r="G8" s="208"/>
      <c r="H8" s="208"/>
      <c r="I8" s="209"/>
    </row>
    <row r="9" spans="1:9" ht="12.75" customHeight="1" x14ac:dyDescent="0.2">
      <c r="C9" s="43"/>
      <c r="D9" s="43"/>
      <c r="E9" s="137"/>
      <c r="F9" s="320" t="s">
        <v>362</v>
      </c>
      <c r="G9" s="321" t="s">
        <v>363</v>
      </c>
      <c r="H9" s="303"/>
      <c r="I9" s="320" t="s">
        <v>364</v>
      </c>
    </row>
    <row r="10" spans="1:9" ht="12.75" customHeight="1" x14ac:dyDescent="0.2">
      <c r="C10" s="43"/>
      <c r="D10" s="43"/>
      <c r="E10" s="137"/>
      <c r="F10" s="303"/>
      <c r="G10" s="322" t="s">
        <v>60</v>
      </c>
      <c r="H10" s="210" t="s">
        <v>61</v>
      </c>
      <c r="I10" s="303"/>
    </row>
    <row r="11" spans="1:9" ht="39.950000000000003" customHeight="1" x14ac:dyDescent="0.2">
      <c r="C11" s="145"/>
      <c r="D11" s="145"/>
      <c r="E11" s="211"/>
      <c r="F11" s="303"/>
      <c r="G11" s="303"/>
      <c r="H11" s="212" t="s">
        <v>354</v>
      </c>
      <c r="I11" s="303"/>
    </row>
    <row r="12" spans="1:9" ht="12.75" customHeight="1" x14ac:dyDescent="0.2">
      <c r="B12" s="213"/>
      <c r="C12" s="214" t="s">
        <v>73</v>
      </c>
      <c r="D12" s="215" t="str">
        <f>AktQuartal</f>
        <v>3. Quartal</v>
      </c>
      <c r="E12" s="158" t="str">
        <f>Einheit_Waehrung</f>
        <v>Mio. €</v>
      </c>
      <c r="F12" s="121" t="str">
        <f>E12</f>
        <v>Mio. €</v>
      </c>
      <c r="G12" s="121" t="str">
        <f>E12</f>
        <v>Mio. €</v>
      </c>
      <c r="H12" s="121" t="str">
        <f>E12</f>
        <v>Mio. €</v>
      </c>
      <c r="I12" s="160" t="str">
        <f>E12</f>
        <v>Mio. €</v>
      </c>
    </row>
    <row r="13" spans="1:9" ht="12.75" customHeight="1" x14ac:dyDescent="0.2">
      <c r="B13" s="216" t="s">
        <v>74</v>
      </c>
      <c r="C13" s="123" t="s">
        <v>75</v>
      </c>
      <c r="D13" s="124" t="str">
        <f>"Jahr "&amp;AktJahr</f>
        <v>Jahr 2019</v>
      </c>
      <c r="E13" s="163">
        <v>0</v>
      </c>
      <c r="F13" s="125">
        <v>0</v>
      </c>
      <c r="G13" s="125">
        <v>0</v>
      </c>
      <c r="H13" s="125">
        <v>0</v>
      </c>
      <c r="I13" s="164">
        <v>0</v>
      </c>
    </row>
    <row r="14" spans="1:9" ht="12.75" customHeight="1" x14ac:dyDescent="0.2">
      <c r="B14" s="216"/>
      <c r="C14" s="81"/>
      <c r="D14" s="81" t="str">
        <f>"Jahr "&amp;(AktJahr-1)</f>
        <v>Jahr 2018</v>
      </c>
      <c r="E14" s="169">
        <v>0</v>
      </c>
      <c r="F14" s="167">
        <v>0</v>
      </c>
      <c r="G14" s="167">
        <v>0</v>
      </c>
      <c r="H14" s="167">
        <v>0</v>
      </c>
      <c r="I14" s="170">
        <v>0</v>
      </c>
    </row>
    <row r="15" spans="1:9" ht="12.75" customHeight="1" x14ac:dyDescent="0.2">
      <c r="B15" s="216" t="s">
        <v>76</v>
      </c>
      <c r="C15" s="123" t="s">
        <v>77</v>
      </c>
      <c r="D15" s="124" t="str">
        <f>$D$13</f>
        <v>Jahr 2019</v>
      </c>
      <c r="E15" s="163">
        <v>0</v>
      </c>
      <c r="F15" s="125">
        <v>0</v>
      </c>
      <c r="G15" s="125">
        <v>0</v>
      </c>
      <c r="H15" s="125">
        <v>0</v>
      </c>
      <c r="I15" s="164">
        <v>0</v>
      </c>
    </row>
    <row r="16" spans="1:9" ht="12.75" customHeight="1" x14ac:dyDescent="0.2">
      <c r="B16" s="216"/>
      <c r="C16" s="81"/>
      <c r="D16" s="81" t="str">
        <f>$D$14</f>
        <v>Jahr 2018</v>
      </c>
      <c r="E16" s="169">
        <v>0</v>
      </c>
      <c r="F16" s="167">
        <v>0</v>
      </c>
      <c r="G16" s="167">
        <v>0</v>
      </c>
      <c r="H16" s="167">
        <v>0</v>
      </c>
      <c r="I16" s="170">
        <v>0</v>
      </c>
    </row>
    <row r="17" spans="2:9" ht="12.75" customHeight="1" x14ac:dyDescent="0.2">
      <c r="B17" s="217"/>
      <c r="C17" s="123"/>
      <c r="D17" s="124" t="str">
        <f>$D$13</f>
        <v>Jahr 2019</v>
      </c>
      <c r="E17" s="163">
        <v>0</v>
      </c>
      <c r="F17" s="125">
        <v>0</v>
      </c>
      <c r="G17" s="125">
        <v>0</v>
      </c>
      <c r="H17" s="125">
        <v>0</v>
      </c>
      <c r="I17" s="164">
        <v>0</v>
      </c>
    </row>
    <row r="18" spans="2:9" ht="12.75" customHeight="1" x14ac:dyDescent="0.2">
      <c r="B18" s="216"/>
      <c r="C18" s="81"/>
      <c r="D18" s="81" t="str">
        <f>$D$14</f>
        <v>Jahr 2018</v>
      </c>
      <c r="E18" s="169">
        <v>0</v>
      </c>
      <c r="F18" s="167">
        <v>0</v>
      </c>
      <c r="G18" s="167">
        <v>0</v>
      </c>
      <c r="H18" s="167">
        <v>0</v>
      </c>
      <c r="I18" s="170">
        <v>0</v>
      </c>
    </row>
    <row r="19" spans="2:9" ht="12.75" customHeight="1" x14ac:dyDescent="0.2">
      <c r="B19" s="217"/>
      <c r="C19" s="123"/>
      <c r="D19" s="124" t="str">
        <f>$D$13</f>
        <v>Jahr 2019</v>
      </c>
      <c r="E19" s="163">
        <v>0</v>
      </c>
      <c r="F19" s="125">
        <v>0</v>
      </c>
      <c r="G19" s="125">
        <v>0</v>
      </c>
      <c r="H19" s="125">
        <v>0</v>
      </c>
      <c r="I19" s="164">
        <v>0</v>
      </c>
    </row>
    <row r="20" spans="2:9" ht="12.75" customHeight="1" x14ac:dyDescent="0.2">
      <c r="B20" s="216"/>
      <c r="C20" s="81"/>
      <c r="D20" s="81" t="str">
        <f>$D$14</f>
        <v>Jahr 2018</v>
      </c>
      <c r="E20" s="169">
        <v>0</v>
      </c>
      <c r="F20" s="167">
        <v>0</v>
      </c>
      <c r="G20" s="167">
        <v>0</v>
      </c>
      <c r="H20" s="167">
        <v>0</v>
      </c>
      <c r="I20" s="170">
        <v>0</v>
      </c>
    </row>
    <row r="21" spans="2:9" ht="12.75" customHeight="1" x14ac:dyDescent="0.2">
      <c r="B21" s="217"/>
      <c r="C21" s="123"/>
      <c r="D21" s="124" t="str">
        <f>$D$13</f>
        <v>Jahr 2019</v>
      </c>
      <c r="E21" s="163">
        <v>0</v>
      </c>
      <c r="F21" s="125">
        <v>0</v>
      </c>
      <c r="G21" s="125">
        <v>0</v>
      </c>
      <c r="H21" s="125">
        <v>0</v>
      </c>
      <c r="I21" s="164">
        <v>0</v>
      </c>
    </row>
    <row r="22" spans="2:9" ht="12.75" customHeight="1" x14ac:dyDescent="0.2">
      <c r="B22" s="216"/>
      <c r="C22" s="81"/>
      <c r="D22" s="81" t="str">
        <f>$D$14</f>
        <v>Jahr 2018</v>
      </c>
      <c r="E22" s="169">
        <v>0</v>
      </c>
      <c r="F22" s="167">
        <v>0</v>
      </c>
      <c r="G22" s="167">
        <v>0</v>
      </c>
      <c r="H22" s="167">
        <v>0</v>
      </c>
      <c r="I22" s="170">
        <v>0</v>
      </c>
    </row>
    <row r="23" spans="2:9" ht="12.75" customHeight="1" x14ac:dyDescent="0.2">
      <c r="B23" s="217"/>
      <c r="C23" s="123"/>
      <c r="D23" s="124" t="str">
        <f>$D$13</f>
        <v>Jahr 2019</v>
      </c>
      <c r="E23" s="163">
        <v>0</v>
      </c>
      <c r="F23" s="125">
        <v>0</v>
      </c>
      <c r="G23" s="125">
        <v>0</v>
      </c>
      <c r="H23" s="125">
        <v>0</v>
      </c>
      <c r="I23" s="164">
        <v>0</v>
      </c>
    </row>
    <row r="24" spans="2:9" ht="12.75" customHeight="1" x14ac:dyDescent="0.2">
      <c r="B24" s="216"/>
      <c r="C24" s="81"/>
      <c r="D24" s="81" t="str">
        <f>$D$14</f>
        <v>Jahr 2018</v>
      </c>
      <c r="E24" s="169">
        <v>0</v>
      </c>
      <c r="F24" s="167">
        <v>0</v>
      </c>
      <c r="G24" s="167">
        <v>0</v>
      </c>
      <c r="H24" s="167">
        <v>0</v>
      </c>
      <c r="I24" s="170">
        <v>0</v>
      </c>
    </row>
    <row r="25" spans="2:9" ht="12.75" customHeight="1" x14ac:dyDescent="0.2">
      <c r="B25" s="217"/>
      <c r="C25" s="123"/>
      <c r="D25" s="124" t="str">
        <f>$D$13</f>
        <v>Jahr 2019</v>
      </c>
      <c r="E25" s="163">
        <v>0</v>
      </c>
      <c r="F25" s="125">
        <v>0</v>
      </c>
      <c r="G25" s="125">
        <v>0</v>
      </c>
      <c r="H25" s="125">
        <v>0</v>
      </c>
      <c r="I25" s="164">
        <v>0</v>
      </c>
    </row>
    <row r="26" spans="2:9" ht="12.75" customHeight="1" x14ac:dyDescent="0.2">
      <c r="B26" s="216"/>
      <c r="C26" s="81"/>
      <c r="D26" s="81" t="str">
        <f>$D$14</f>
        <v>Jahr 2018</v>
      </c>
      <c r="E26" s="169">
        <v>0</v>
      </c>
      <c r="F26" s="167">
        <v>0</v>
      </c>
      <c r="G26" s="167">
        <v>0</v>
      </c>
      <c r="H26" s="167">
        <v>0</v>
      </c>
      <c r="I26" s="170">
        <v>0</v>
      </c>
    </row>
    <row r="27" spans="2:9" ht="12.75" customHeight="1" x14ac:dyDescent="0.2">
      <c r="B27" s="216"/>
      <c r="C27" s="123"/>
      <c r="D27" s="124" t="str">
        <f>$D$13</f>
        <v>Jahr 2019</v>
      </c>
      <c r="E27" s="163">
        <v>0</v>
      </c>
      <c r="F27" s="125">
        <v>0</v>
      </c>
      <c r="G27" s="125">
        <v>0</v>
      </c>
      <c r="H27" s="125">
        <v>0</v>
      </c>
      <c r="I27" s="164">
        <v>0</v>
      </c>
    </row>
    <row r="28" spans="2:9" ht="12.75" customHeight="1" x14ac:dyDescent="0.2">
      <c r="B28" s="216"/>
      <c r="C28" s="81"/>
      <c r="D28" s="81" t="str">
        <f>$D$14</f>
        <v>Jahr 2018</v>
      </c>
      <c r="E28" s="169">
        <v>0</v>
      </c>
      <c r="F28" s="167">
        <v>0</v>
      </c>
      <c r="G28" s="167">
        <v>0</v>
      </c>
      <c r="H28" s="167">
        <v>0</v>
      </c>
      <c r="I28" s="170">
        <v>0</v>
      </c>
    </row>
    <row r="29" spans="2:9" ht="12.75" customHeight="1" x14ac:dyDescent="0.2">
      <c r="B29" s="216"/>
      <c r="C29" s="123"/>
      <c r="D29" s="124" t="str">
        <f>$D$13</f>
        <v>Jahr 2019</v>
      </c>
      <c r="E29" s="163">
        <v>0</v>
      </c>
      <c r="F29" s="125">
        <v>0</v>
      </c>
      <c r="G29" s="125">
        <v>0</v>
      </c>
      <c r="H29" s="125">
        <v>0</v>
      </c>
      <c r="I29" s="164">
        <v>0</v>
      </c>
    </row>
    <row r="30" spans="2:9" ht="12.75" customHeight="1" x14ac:dyDescent="0.2">
      <c r="B30" s="216"/>
      <c r="C30" s="81"/>
      <c r="D30" s="81" t="str">
        <f>$D$14</f>
        <v>Jahr 2018</v>
      </c>
      <c r="E30" s="169">
        <v>0</v>
      </c>
      <c r="F30" s="167">
        <v>0</v>
      </c>
      <c r="G30" s="167">
        <v>0</v>
      </c>
      <c r="H30" s="167">
        <v>0</v>
      </c>
      <c r="I30" s="170">
        <v>0</v>
      </c>
    </row>
    <row r="31" spans="2:9" ht="12.75" customHeight="1" x14ac:dyDescent="0.2">
      <c r="B31" s="216"/>
      <c r="C31" s="123"/>
      <c r="D31" s="124" t="str">
        <f>$D$13</f>
        <v>Jahr 2019</v>
      </c>
      <c r="E31" s="163">
        <v>0</v>
      </c>
      <c r="F31" s="125">
        <v>0</v>
      </c>
      <c r="G31" s="125">
        <v>0</v>
      </c>
      <c r="H31" s="125">
        <v>0</v>
      </c>
      <c r="I31" s="164">
        <v>0</v>
      </c>
    </row>
    <row r="32" spans="2:9" ht="12.75" customHeight="1" x14ac:dyDescent="0.2">
      <c r="B32" s="216"/>
      <c r="C32" s="81"/>
      <c r="D32" s="81" t="str">
        <f>$D$14</f>
        <v>Jahr 2018</v>
      </c>
      <c r="E32" s="169">
        <v>0</v>
      </c>
      <c r="F32" s="167">
        <v>0</v>
      </c>
      <c r="G32" s="167">
        <v>0</v>
      </c>
      <c r="H32" s="167">
        <v>0</v>
      </c>
      <c r="I32" s="170">
        <v>0</v>
      </c>
    </row>
    <row r="33" spans="2:9" ht="12.75" customHeight="1" x14ac:dyDescent="0.2">
      <c r="B33" s="216"/>
      <c r="C33" s="123"/>
      <c r="D33" s="124" t="str">
        <f>$D$13</f>
        <v>Jahr 2019</v>
      </c>
      <c r="E33" s="163">
        <v>0</v>
      </c>
      <c r="F33" s="125">
        <v>0</v>
      </c>
      <c r="G33" s="125">
        <v>0</v>
      </c>
      <c r="H33" s="125">
        <v>0</v>
      </c>
      <c r="I33" s="164">
        <v>0</v>
      </c>
    </row>
    <row r="34" spans="2:9" ht="12.75" customHeight="1" x14ac:dyDescent="0.2">
      <c r="B34" s="216"/>
      <c r="C34" s="81"/>
      <c r="D34" s="81" t="str">
        <f>$D$14</f>
        <v>Jahr 2018</v>
      </c>
      <c r="E34" s="169">
        <v>0</v>
      </c>
      <c r="F34" s="167">
        <v>0</v>
      </c>
      <c r="G34" s="167">
        <v>0</v>
      </c>
      <c r="H34" s="167">
        <v>0</v>
      </c>
      <c r="I34" s="170">
        <v>0</v>
      </c>
    </row>
    <row r="35" spans="2:9" ht="12.75" customHeight="1" x14ac:dyDescent="0.2">
      <c r="B35" s="216"/>
      <c r="C35" s="123"/>
      <c r="D35" s="124" t="str">
        <f>$D$13</f>
        <v>Jahr 2019</v>
      </c>
      <c r="E35" s="163">
        <v>0</v>
      </c>
      <c r="F35" s="125">
        <v>0</v>
      </c>
      <c r="G35" s="125">
        <v>0</v>
      </c>
      <c r="H35" s="125">
        <v>0</v>
      </c>
      <c r="I35" s="164">
        <v>0</v>
      </c>
    </row>
    <row r="36" spans="2:9" ht="12.75" customHeight="1" x14ac:dyDescent="0.2">
      <c r="B36" s="216"/>
      <c r="C36" s="81"/>
      <c r="D36" s="81" t="str">
        <f>$D$14</f>
        <v>Jahr 2018</v>
      </c>
      <c r="E36" s="169">
        <v>0</v>
      </c>
      <c r="F36" s="167">
        <v>0</v>
      </c>
      <c r="G36" s="167">
        <v>0</v>
      </c>
      <c r="H36" s="167">
        <v>0</v>
      </c>
      <c r="I36" s="170">
        <v>0</v>
      </c>
    </row>
    <row r="37" spans="2:9" ht="12.75" customHeight="1" x14ac:dyDescent="0.2">
      <c r="B37" s="216"/>
      <c r="C37" s="123"/>
      <c r="D37" s="124" t="str">
        <f>$D$13</f>
        <v>Jahr 2019</v>
      </c>
      <c r="E37" s="163">
        <v>0</v>
      </c>
      <c r="F37" s="125">
        <v>0</v>
      </c>
      <c r="G37" s="125">
        <v>0</v>
      </c>
      <c r="H37" s="125">
        <v>0</v>
      </c>
      <c r="I37" s="164">
        <v>0</v>
      </c>
    </row>
    <row r="38" spans="2:9" ht="12.75" customHeight="1" x14ac:dyDescent="0.2">
      <c r="B38" s="216"/>
      <c r="C38" s="81"/>
      <c r="D38" s="81" t="str">
        <f>$D$14</f>
        <v>Jahr 2018</v>
      </c>
      <c r="E38" s="169">
        <v>0</v>
      </c>
      <c r="F38" s="167">
        <v>0</v>
      </c>
      <c r="G38" s="167">
        <v>0</v>
      </c>
      <c r="H38" s="167">
        <v>0</v>
      </c>
      <c r="I38" s="170">
        <v>0</v>
      </c>
    </row>
    <row r="39" spans="2:9" ht="12.75" customHeight="1" x14ac:dyDescent="0.2">
      <c r="B39" s="216"/>
      <c r="C39" s="123"/>
      <c r="D39" s="124" t="str">
        <f>$D$13</f>
        <v>Jahr 2019</v>
      </c>
      <c r="E39" s="163">
        <v>0</v>
      </c>
      <c r="F39" s="125">
        <v>0</v>
      </c>
      <c r="G39" s="125">
        <v>0</v>
      </c>
      <c r="H39" s="125">
        <v>0</v>
      </c>
      <c r="I39" s="164">
        <v>0</v>
      </c>
    </row>
    <row r="40" spans="2:9" ht="12.75" customHeight="1" x14ac:dyDescent="0.2">
      <c r="B40" s="216"/>
      <c r="C40" s="81"/>
      <c r="D40" s="81" t="str">
        <f>$D$14</f>
        <v>Jahr 2018</v>
      </c>
      <c r="E40" s="169">
        <v>0</v>
      </c>
      <c r="F40" s="167">
        <v>0</v>
      </c>
      <c r="G40" s="167">
        <v>0</v>
      </c>
      <c r="H40" s="167">
        <v>0</v>
      </c>
      <c r="I40" s="170">
        <v>0</v>
      </c>
    </row>
    <row r="41" spans="2:9" ht="12.75" customHeight="1" x14ac:dyDescent="0.2">
      <c r="B41" s="216"/>
      <c r="C41" s="123"/>
      <c r="D41" s="124" t="str">
        <f>$D$13</f>
        <v>Jahr 2019</v>
      </c>
      <c r="E41" s="163">
        <v>0</v>
      </c>
      <c r="F41" s="125">
        <v>0</v>
      </c>
      <c r="G41" s="125">
        <v>0</v>
      </c>
      <c r="H41" s="125">
        <v>0</v>
      </c>
      <c r="I41" s="164">
        <v>0</v>
      </c>
    </row>
    <row r="42" spans="2:9" ht="12.75" customHeight="1" x14ac:dyDescent="0.2">
      <c r="B42" s="216"/>
      <c r="C42" s="81"/>
      <c r="D42" s="81" t="str">
        <f>$D$14</f>
        <v>Jahr 2018</v>
      </c>
      <c r="E42" s="169">
        <v>0</v>
      </c>
      <c r="F42" s="167">
        <v>0</v>
      </c>
      <c r="G42" s="167">
        <v>0</v>
      </c>
      <c r="H42" s="167">
        <v>0</v>
      </c>
      <c r="I42" s="170">
        <v>0</v>
      </c>
    </row>
    <row r="43" spans="2:9" ht="12.75" customHeight="1" x14ac:dyDescent="0.2">
      <c r="B43" s="216"/>
      <c r="C43" s="123"/>
      <c r="D43" s="124" t="str">
        <f>$D$13</f>
        <v>Jahr 2019</v>
      </c>
      <c r="E43" s="163">
        <v>0</v>
      </c>
      <c r="F43" s="125">
        <v>0</v>
      </c>
      <c r="G43" s="125">
        <v>0</v>
      </c>
      <c r="H43" s="125">
        <v>0</v>
      </c>
      <c r="I43" s="164">
        <v>0</v>
      </c>
    </row>
    <row r="44" spans="2:9" ht="12.75" customHeight="1" x14ac:dyDescent="0.2">
      <c r="B44" s="216"/>
      <c r="C44" s="81"/>
      <c r="D44" s="81" t="str">
        <f>$D$14</f>
        <v>Jahr 2018</v>
      </c>
      <c r="E44" s="169">
        <v>0</v>
      </c>
      <c r="F44" s="167">
        <v>0</v>
      </c>
      <c r="G44" s="167">
        <v>0</v>
      </c>
      <c r="H44" s="167">
        <v>0</v>
      </c>
      <c r="I44" s="170">
        <v>0</v>
      </c>
    </row>
    <row r="45" spans="2:9" ht="12.75" customHeight="1" x14ac:dyDescent="0.2">
      <c r="B45" s="216"/>
      <c r="C45" s="123"/>
      <c r="D45" s="124" t="str">
        <f>$D$13</f>
        <v>Jahr 2019</v>
      </c>
      <c r="E45" s="163">
        <v>0</v>
      </c>
      <c r="F45" s="125">
        <v>0</v>
      </c>
      <c r="G45" s="125">
        <v>0</v>
      </c>
      <c r="H45" s="125">
        <v>0</v>
      </c>
      <c r="I45" s="164">
        <v>0</v>
      </c>
    </row>
    <row r="46" spans="2:9" ht="12.75" customHeight="1" x14ac:dyDescent="0.2">
      <c r="B46" s="216"/>
      <c r="C46" s="81"/>
      <c r="D46" s="81" t="str">
        <f>$D$14</f>
        <v>Jahr 2018</v>
      </c>
      <c r="E46" s="169">
        <v>0</v>
      </c>
      <c r="F46" s="167">
        <v>0</v>
      </c>
      <c r="G46" s="167">
        <v>0</v>
      </c>
      <c r="H46" s="167">
        <v>0</v>
      </c>
      <c r="I46" s="170">
        <v>0</v>
      </c>
    </row>
    <row r="47" spans="2:9" ht="12.75" customHeight="1" x14ac:dyDescent="0.2">
      <c r="B47" s="216"/>
      <c r="C47" s="123"/>
      <c r="D47" s="124" t="str">
        <f>$D$13</f>
        <v>Jahr 2019</v>
      </c>
      <c r="E47" s="163">
        <v>0</v>
      </c>
      <c r="F47" s="125">
        <v>0</v>
      </c>
      <c r="G47" s="125">
        <v>0</v>
      </c>
      <c r="H47" s="125">
        <v>0</v>
      </c>
      <c r="I47" s="164">
        <v>0</v>
      </c>
    </row>
    <row r="48" spans="2:9" ht="12.75" customHeight="1" x14ac:dyDescent="0.2">
      <c r="B48" s="216"/>
      <c r="C48" s="81"/>
      <c r="D48" s="81" t="str">
        <f>$D$14</f>
        <v>Jahr 2018</v>
      </c>
      <c r="E48" s="169">
        <v>0</v>
      </c>
      <c r="F48" s="167">
        <v>0</v>
      </c>
      <c r="G48" s="167">
        <v>0</v>
      </c>
      <c r="H48" s="167">
        <v>0</v>
      </c>
      <c r="I48" s="170">
        <v>0</v>
      </c>
    </row>
    <row r="49" spans="2:9" ht="12.75" customHeight="1" x14ac:dyDescent="0.2">
      <c r="B49" s="216"/>
      <c r="C49" s="123"/>
      <c r="D49" s="124" t="str">
        <f>$D$13</f>
        <v>Jahr 2019</v>
      </c>
      <c r="E49" s="163">
        <v>0</v>
      </c>
      <c r="F49" s="125">
        <v>0</v>
      </c>
      <c r="G49" s="125">
        <v>0</v>
      </c>
      <c r="H49" s="125">
        <v>0</v>
      </c>
      <c r="I49" s="164">
        <v>0</v>
      </c>
    </row>
    <row r="50" spans="2:9" ht="12.75" customHeight="1" x14ac:dyDescent="0.2">
      <c r="B50" s="216"/>
      <c r="C50" s="81"/>
      <c r="D50" s="81" t="str">
        <f>$D$14</f>
        <v>Jahr 2018</v>
      </c>
      <c r="E50" s="169">
        <v>0</v>
      </c>
      <c r="F50" s="167">
        <v>0</v>
      </c>
      <c r="G50" s="167">
        <v>0</v>
      </c>
      <c r="H50" s="167">
        <v>0</v>
      </c>
      <c r="I50" s="170">
        <v>0</v>
      </c>
    </row>
    <row r="51" spans="2:9" ht="12.75" customHeight="1" x14ac:dyDescent="0.2">
      <c r="B51" s="216"/>
      <c r="C51" s="123"/>
      <c r="D51" s="124" t="str">
        <f>$D$13</f>
        <v>Jahr 2019</v>
      </c>
      <c r="E51" s="163">
        <v>0</v>
      </c>
      <c r="F51" s="125">
        <v>0</v>
      </c>
      <c r="G51" s="125">
        <v>0</v>
      </c>
      <c r="H51" s="125">
        <v>0</v>
      </c>
      <c r="I51" s="164">
        <v>0</v>
      </c>
    </row>
    <row r="52" spans="2:9" ht="12.75" customHeight="1" x14ac:dyDescent="0.2">
      <c r="B52" s="216"/>
      <c r="C52" s="81"/>
      <c r="D52" s="81" t="str">
        <f>$D$14</f>
        <v>Jahr 2018</v>
      </c>
      <c r="E52" s="169">
        <v>0</v>
      </c>
      <c r="F52" s="167">
        <v>0</v>
      </c>
      <c r="G52" s="167">
        <v>0</v>
      </c>
      <c r="H52" s="167">
        <v>0</v>
      </c>
      <c r="I52" s="170">
        <v>0</v>
      </c>
    </row>
    <row r="53" spans="2:9" ht="12.75" customHeight="1" x14ac:dyDescent="0.2">
      <c r="B53" s="216"/>
      <c r="C53" s="123"/>
      <c r="D53" s="124" t="str">
        <f>$D$13</f>
        <v>Jahr 2019</v>
      </c>
      <c r="E53" s="163">
        <v>0</v>
      </c>
      <c r="F53" s="125">
        <v>0</v>
      </c>
      <c r="G53" s="125">
        <v>0</v>
      </c>
      <c r="H53" s="125">
        <v>0</v>
      </c>
      <c r="I53" s="164">
        <v>0</v>
      </c>
    </row>
    <row r="54" spans="2:9" ht="12.75" customHeight="1" x14ac:dyDescent="0.2">
      <c r="B54" s="216"/>
      <c r="C54" s="81"/>
      <c r="D54" s="81" t="str">
        <f>$D$14</f>
        <v>Jahr 2018</v>
      </c>
      <c r="E54" s="169">
        <v>0</v>
      </c>
      <c r="F54" s="167">
        <v>0</v>
      </c>
      <c r="G54" s="167">
        <v>0</v>
      </c>
      <c r="H54" s="167">
        <v>0</v>
      </c>
      <c r="I54" s="170">
        <v>0</v>
      </c>
    </row>
    <row r="55" spans="2:9" ht="12.75" customHeight="1" x14ac:dyDescent="0.2">
      <c r="B55" s="216"/>
      <c r="C55" s="123"/>
      <c r="D55" s="124" t="str">
        <f>$D$13</f>
        <v>Jahr 2019</v>
      </c>
      <c r="E55" s="163">
        <v>0</v>
      </c>
      <c r="F55" s="125">
        <v>0</v>
      </c>
      <c r="G55" s="125">
        <v>0</v>
      </c>
      <c r="H55" s="125">
        <v>0</v>
      </c>
      <c r="I55" s="164">
        <v>0</v>
      </c>
    </row>
    <row r="56" spans="2:9" ht="12.75" customHeight="1" x14ac:dyDescent="0.2">
      <c r="B56" s="216"/>
      <c r="C56" s="81"/>
      <c r="D56" s="81" t="str">
        <f>$D$14</f>
        <v>Jahr 2018</v>
      </c>
      <c r="E56" s="169">
        <v>0</v>
      </c>
      <c r="F56" s="167">
        <v>0</v>
      </c>
      <c r="G56" s="167">
        <v>0</v>
      </c>
      <c r="H56" s="167">
        <v>0</v>
      </c>
      <c r="I56" s="170">
        <v>0</v>
      </c>
    </row>
    <row r="57" spans="2:9" ht="12.75" customHeight="1" x14ac:dyDescent="0.2">
      <c r="B57" s="216"/>
      <c r="C57" s="123"/>
      <c r="D57" s="124" t="str">
        <f>$D$13</f>
        <v>Jahr 2019</v>
      </c>
      <c r="E57" s="163">
        <v>0</v>
      </c>
      <c r="F57" s="125">
        <v>0</v>
      </c>
      <c r="G57" s="125">
        <v>0</v>
      </c>
      <c r="H57" s="125">
        <v>0</v>
      </c>
      <c r="I57" s="164">
        <v>0</v>
      </c>
    </row>
    <row r="58" spans="2:9" ht="12.75" customHeight="1" x14ac:dyDescent="0.2">
      <c r="B58" s="216"/>
      <c r="C58" s="81"/>
      <c r="D58" s="81" t="str">
        <f>$D$14</f>
        <v>Jahr 2018</v>
      </c>
      <c r="E58" s="169">
        <v>0</v>
      </c>
      <c r="F58" s="167">
        <v>0</v>
      </c>
      <c r="G58" s="167">
        <v>0</v>
      </c>
      <c r="H58" s="167">
        <v>0</v>
      </c>
      <c r="I58" s="170">
        <v>0</v>
      </c>
    </row>
    <row r="59" spans="2:9" ht="12.75" customHeight="1" x14ac:dyDescent="0.2">
      <c r="B59" s="216"/>
      <c r="C59" s="123"/>
      <c r="D59" s="124" t="str">
        <f>$D$13</f>
        <v>Jahr 2019</v>
      </c>
      <c r="E59" s="163">
        <v>0</v>
      </c>
      <c r="F59" s="125">
        <v>0</v>
      </c>
      <c r="G59" s="125">
        <v>0</v>
      </c>
      <c r="H59" s="125">
        <v>0</v>
      </c>
      <c r="I59" s="164">
        <v>0</v>
      </c>
    </row>
    <row r="60" spans="2:9" ht="12.75" customHeight="1" x14ac:dyDescent="0.2">
      <c r="B60" s="216"/>
      <c r="C60" s="81"/>
      <c r="D60" s="81" t="str">
        <f>$D$14</f>
        <v>Jahr 2018</v>
      </c>
      <c r="E60" s="169">
        <v>0</v>
      </c>
      <c r="F60" s="167">
        <v>0</v>
      </c>
      <c r="G60" s="167">
        <v>0</v>
      </c>
      <c r="H60" s="167">
        <v>0</v>
      </c>
      <c r="I60" s="170">
        <v>0</v>
      </c>
    </row>
    <row r="61" spans="2:9" ht="12.75" customHeight="1" x14ac:dyDescent="0.2">
      <c r="B61" s="216"/>
      <c r="C61" s="123"/>
      <c r="D61" s="124" t="str">
        <f>$D$13</f>
        <v>Jahr 2019</v>
      </c>
      <c r="E61" s="163">
        <v>0</v>
      </c>
      <c r="F61" s="125">
        <v>0</v>
      </c>
      <c r="G61" s="125">
        <v>0</v>
      </c>
      <c r="H61" s="125">
        <v>0</v>
      </c>
      <c r="I61" s="164">
        <v>0</v>
      </c>
    </row>
    <row r="62" spans="2:9" ht="12.75" customHeight="1" x14ac:dyDescent="0.2">
      <c r="B62" s="216"/>
      <c r="C62" s="81"/>
      <c r="D62" s="81" t="str">
        <f>$D$14</f>
        <v>Jahr 2018</v>
      </c>
      <c r="E62" s="169">
        <v>0</v>
      </c>
      <c r="F62" s="167">
        <v>0</v>
      </c>
      <c r="G62" s="167">
        <v>0</v>
      </c>
      <c r="H62" s="167">
        <v>0</v>
      </c>
      <c r="I62" s="170">
        <v>0</v>
      </c>
    </row>
    <row r="63" spans="2:9" ht="12.75" customHeight="1" x14ac:dyDescent="0.2">
      <c r="B63" s="216"/>
      <c r="C63" s="123"/>
      <c r="D63" s="124" t="str">
        <f>$D$13</f>
        <v>Jahr 2019</v>
      </c>
      <c r="E63" s="163">
        <v>0</v>
      </c>
      <c r="F63" s="125">
        <v>0</v>
      </c>
      <c r="G63" s="125">
        <v>0</v>
      </c>
      <c r="H63" s="125">
        <v>0</v>
      </c>
      <c r="I63" s="164">
        <v>0</v>
      </c>
    </row>
    <row r="64" spans="2:9" ht="12.75" customHeight="1" x14ac:dyDescent="0.2">
      <c r="B64" s="216"/>
      <c r="C64" s="81"/>
      <c r="D64" s="81" t="str">
        <f>$D$14</f>
        <v>Jahr 2018</v>
      </c>
      <c r="E64" s="169">
        <v>0</v>
      </c>
      <c r="F64" s="167">
        <v>0</v>
      </c>
      <c r="G64" s="167">
        <v>0</v>
      </c>
      <c r="H64" s="167">
        <v>0</v>
      </c>
      <c r="I64" s="170">
        <v>0</v>
      </c>
    </row>
    <row r="65" spans="2:9" ht="12.75" customHeight="1" x14ac:dyDescent="0.2">
      <c r="B65" s="216"/>
      <c r="C65" s="123"/>
      <c r="D65" s="124" t="str">
        <f>$D$13</f>
        <v>Jahr 2019</v>
      </c>
      <c r="E65" s="163">
        <v>0</v>
      </c>
      <c r="F65" s="125">
        <v>0</v>
      </c>
      <c r="G65" s="125">
        <v>0</v>
      </c>
      <c r="H65" s="125">
        <v>0</v>
      </c>
      <c r="I65" s="164">
        <v>0</v>
      </c>
    </row>
    <row r="66" spans="2:9" ht="12.75" customHeight="1" x14ac:dyDescent="0.2">
      <c r="B66" s="216"/>
      <c r="C66" s="81"/>
      <c r="D66" s="81" t="str">
        <f>$D$14</f>
        <v>Jahr 2018</v>
      </c>
      <c r="E66" s="169">
        <v>0</v>
      </c>
      <c r="F66" s="167">
        <v>0</v>
      </c>
      <c r="G66" s="167">
        <v>0</v>
      </c>
      <c r="H66" s="167">
        <v>0</v>
      </c>
      <c r="I66" s="170">
        <v>0</v>
      </c>
    </row>
    <row r="67" spans="2:9" ht="12.75" customHeight="1" x14ac:dyDescent="0.2">
      <c r="B67" s="216"/>
      <c r="C67" s="123"/>
      <c r="D67" s="124" t="str">
        <f>$D$13</f>
        <v>Jahr 2019</v>
      </c>
      <c r="E67" s="163">
        <v>0</v>
      </c>
      <c r="F67" s="125">
        <v>0</v>
      </c>
      <c r="G67" s="125">
        <v>0</v>
      </c>
      <c r="H67" s="125">
        <v>0</v>
      </c>
      <c r="I67" s="164">
        <v>0</v>
      </c>
    </row>
    <row r="68" spans="2:9" ht="12.75" customHeight="1" x14ac:dyDescent="0.2">
      <c r="B68" s="216"/>
      <c r="C68" s="81"/>
      <c r="D68" s="81" t="str">
        <f>$D$14</f>
        <v>Jahr 2018</v>
      </c>
      <c r="E68" s="169">
        <v>0</v>
      </c>
      <c r="F68" s="167">
        <v>0</v>
      </c>
      <c r="G68" s="167">
        <v>0</v>
      </c>
      <c r="H68" s="167">
        <v>0</v>
      </c>
      <c r="I68" s="170">
        <v>0</v>
      </c>
    </row>
    <row r="69" spans="2:9" ht="12.75" customHeight="1" x14ac:dyDescent="0.2">
      <c r="B69" s="216"/>
      <c r="C69" s="123"/>
      <c r="D69" s="124" t="str">
        <f>$D$13</f>
        <v>Jahr 2019</v>
      </c>
      <c r="E69" s="163">
        <v>0</v>
      </c>
      <c r="F69" s="125">
        <v>0</v>
      </c>
      <c r="G69" s="125">
        <v>0</v>
      </c>
      <c r="H69" s="125">
        <v>0</v>
      </c>
      <c r="I69" s="164">
        <v>0</v>
      </c>
    </row>
    <row r="70" spans="2:9" ht="12.75" customHeight="1" x14ac:dyDescent="0.2">
      <c r="B70" s="216"/>
      <c r="C70" s="81"/>
      <c r="D70" s="81" t="str">
        <f>$D$14</f>
        <v>Jahr 2018</v>
      </c>
      <c r="E70" s="169">
        <v>0</v>
      </c>
      <c r="F70" s="167">
        <v>0</v>
      </c>
      <c r="G70" s="167">
        <v>0</v>
      </c>
      <c r="H70" s="167">
        <v>0</v>
      </c>
      <c r="I70" s="170">
        <v>0</v>
      </c>
    </row>
    <row r="71" spans="2:9" ht="12.75" customHeight="1" x14ac:dyDescent="0.2">
      <c r="B71" s="216"/>
      <c r="C71" s="123"/>
      <c r="D71" s="124" t="str">
        <f>$D$13</f>
        <v>Jahr 2019</v>
      </c>
      <c r="E71" s="163">
        <v>0</v>
      </c>
      <c r="F71" s="125">
        <v>0</v>
      </c>
      <c r="G71" s="125">
        <v>0</v>
      </c>
      <c r="H71" s="125">
        <v>0</v>
      </c>
      <c r="I71" s="164">
        <v>0</v>
      </c>
    </row>
    <row r="72" spans="2:9" ht="12.75" customHeight="1" x14ac:dyDescent="0.2">
      <c r="B72" s="216"/>
      <c r="C72" s="81"/>
      <c r="D72" s="81" t="str">
        <f>$D$14</f>
        <v>Jahr 2018</v>
      </c>
      <c r="E72" s="169">
        <v>0</v>
      </c>
      <c r="F72" s="167">
        <v>0</v>
      </c>
      <c r="G72" s="167">
        <v>0</v>
      </c>
      <c r="H72" s="167">
        <v>0</v>
      </c>
      <c r="I72" s="170">
        <v>0</v>
      </c>
    </row>
    <row r="73" spans="2:9" ht="12.75" customHeight="1" x14ac:dyDescent="0.2">
      <c r="B73" s="216"/>
      <c r="C73" s="123"/>
      <c r="D73" s="124" t="str">
        <f>$D$13</f>
        <v>Jahr 2019</v>
      </c>
      <c r="E73" s="163">
        <v>0</v>
      </c>
      <c r="F73" s="125">
        <v>0</v>
      </c>
      <c r="G73" s="125">
        <v>0</v>
      </c>
      <c r="H73" s="125">
        <v>0</v>
      </c>
      <c r="I73" s="164">
        <v>0</v>
      </c>
    </row>
    <row r="74" spans="2:9" ht="12.75" customHeight="1" x14ac:dyDescent="0.2">
      <c r="B74" s="216"/>
      <c r="C74" s="81"/>
      <c r="D74" s="81" t="str">
        <f>$D$14</f>
        <v>Jahr 2018</v>
      </c>
      <c r="E74" s="169">
        <v>0</v>
      </c>
      <c r="F74" s="167">
        <v>0</v>
      </c>
      <c r="G74" s="167">
        <v>0</v>
      </c>
      <c r="H74" s="167">
        <v>0</v>
      </c>
      <c r="I74" s="170">
        <v>0</v>
      </c>
    </row>
    <row r="75" spans="2:9" ht="12.75" customHeight="1" x14ac:dyDescent="0.2">
      <c r="B75" s="216"/>
      <c r="C75" s="123"/>
      <c r="D75" s="124" t="str">
        <f>$D$13</f>
        <v>Jahr 2019</v>
      </c>
      <c r="E75" s="163">
        <v>0</v>
      </c>
      <c r="F75" s="125">
        <v>0</v>
      </c>
      <c r="G75" s="125">
        <v>0</v>
      </c>
      <c r="H75" s="125">
        <v>0</v>
      </c>
      <c r="I75" s="164">
        <v>0</v>
      </c>
    </row>
    <row r="76" spans="2:9" ht="12.75" customHeight="1" x14ac:dyDescent="0.2">
      <c r="B76" s="216"/>
      <c r="C76" s="81"/>
      <c r="D76" s="81" t="str">
        <f>$D$14</f>
        <v>Jahr 2018</v>
      </c>
      <c r="E76" s="169">
        <v>0</v>
      </c>
      <c r="F76" s="167">
        <v>0</v>
      </c>
      <c r="G76" s="167">
        <v>0</v>
      </c>
      <c r="H76" s="167">
        <v>0</v>
      </c>
      <c r="I76" s="170">
        <v>0</v>
      </c>
    </row>
    <row r="77" spans="2:9" ht="12.75" customHeight="1" x14ac:dyDescent="0.2">
      <c r="B77" s="216"/>
      <c r="C77" s="123"/>
      <c r="D77" s="124" t="str">
        <f>$D$13</f>
        <v>Jahr 2019</v>
      </c>
      <c r="E77" s="163">
        <v>0</v>
      </c>
      <c r="F77" s="125">
        <v>0</v>
      </c>
      <c r="G77" s="125">
        <v>0</v>
      </c>
      <c r="H77" s="125">
        <v>0</v>
      </c>
      <c r="I77" s="164">
        <v>0</v>
      </c>
    </row>
    <row r="78" spans="2:9" ht="12.75" customHeight="1" x14ac:dyDescent="0.2">
      <c r="B78" s="216"/>
      <c r="C78" s="81"/>
      <c r="D78" s="81" t="str">
        <f>$D$14</f>
        <v>Jahr 2018</v>
      </c>
      <c r="E78" s="169">
        <v>0</v>
      </c>
      <c r="F78" s="167">
        <v>0</v>
      </c>
      <c r="G78" s="167">
        <v>0</v>
      </c>
      <c r="H78" s="167">
        <v>0</v>
      </c>
      <c r="I78" s="170">
        <v>0</v>
      </c>
    </row>
    <row r="79" spans="2:9" ht="12.75" customHeight="1" x14ac:dyDescent="0.2">
      <c r="B79" s="216"/>
      <c r="C79" s="123"/>
      <c r="D79" s="124" t="str">
        <f>$D$13</f>
        <v>Jahr 2019</v>
      </c>
      <c r="E79" s="163">
        <v>0</v>
      </c>
      <c r="F79" s="125">
        <v>0</v>
      </c>
      <c r="G79" s="125">
        <v>0</v>
      </c>
      <c r="H79" s="125">
        <v>0</v>
      </c>
      <c r="I79" s="164">
        <v>0</v>
      </c>
    </row>
    <row r="80" spans="2:9" ht="12.75" customHeight="1" x14ac:dyDescent="0.2">
      <c r="B80" s="216"/>
      <c r="C80" s="81"/>
      <c r="D80" s="81" t="str">
        <f>$D$14</f>
        <v>Jahr 2018</v>
      </c>
      <c r="E80" s="169">
        <v>0</v>
      </c>
      <c r="F80" s="167">
        <v>0</v>
      </c>
      <c r="G80" s="167">
        <v>0</v>
      </c>
      <c r="H80" s="167">
        <v>0</v>
      </c>
      <c r="I80" s="170">
        <v>0</v>
      </c>
    </row>
    <row r="81" spans="2:9" ht="12.75" customHeight="1" x14ac:dyDescent="0.2">
      <c r="B81" s="216"/>
      <c r="C81" s="123"/>
      <c r="D81" s="124" t="str">
        <f>$D$13</f>
        <v>Jahr 2019</v>
      </c>
      <c r="E81" s="163">
        <v>0</v>
      </c>
      <c r="F81" s="125">
        <v>0</v>
      </c>
      <c r="G81" s="125">
        <v>0</v>
      </c>
      <c r="H81" s="125">
        <v>0</v>
      </c>
      <c r="I81" s="164">
        <v>0</v>
      </c>
    </row>
    <row r="82" spans="2:9" ht="12.75" customHeight="1" x14ac:dyDescent="0.2">
      <c r="B82" s="216"/>
      <c r="C82" s="81"/>
      <c r="D82" s="81" t="str">
        <f>$D$14</f>
        <v>Jahr 2018</v>
      </c>
      <c r="E82" s="169">
        <v>0</v>
      </c>
      <c r="F82" s="167">
        <v>0</v>
      </c>
      <c r="G82" s="167">
        <v>0</v>
      </c>
      <c r="H82" s="167">
        <v>0</v>
      </c>
      <c r="I82" s="170">
        <v>0</v>
      </c>
    </row>
    <row r="83" spans="2:9" ht="12.75" customHeight="1" x14ac:dyDescent="0.2">
      <c r="B83" s="216"/>
      <c r="C83" s="123"/>
      <c r="D83" s="124" t="str">
        <f>$D$13</f>
        <v>Jahr 2019</v>
      </c>
      <c r="E83" s="163">
        <v>0</v>
      </c>
      <c r="F83" s="125">
        <v>0</v>
      </c>
      <c r="G83" s="125">
        <v>0</v>
      </c>
      <c r="H83" s="125">
        <v>0</v>
      </c>
      <c r="I83" s="164">
        <v>0</v>
      </c>
    </row>
    <row r="84" spans="2:9" ht="12.75" customHeight="1" x14ac:dyDescent="0.2">
      <c r="B84" s="216"/>
      <c r="C84" s="81"/>
      <c r="D84" s="81" t="str">
        <f>$D$14</f>
        <v>Jahr 2018</v>
      </c>
      <c r="E84" s="169">
        <v>0</v>
      </c>
      <c r="F84" s="167">
        <v>0</v>
      </c>
      <c r="G84" s="167">
        <v>0</v>
      </c>
      <c r="H84" s="167">
        <v>0</v>
      </c>
      <c r="I84" s="170">
        <v>0</v>
      </c>
    </row>
    <row r="85" spans="2:9" ht="12.75" customHeight="1" x14ac:dyDescent="0.2">
      <c r="B85" s="216"/>
      <c r="C85" s="123"/>
      <c r="D85" s="124" t="str">
        <f>$D$13</f>
        <v>Jahr 2019</v>
      </c>
      <c r="E85" s="163">
        <v>0</v>
      </c>
      <c r="F85" s="125">
        <v>0</v>
      </c>
      <c r="G85" s="125">
        <v>0</v>
      </c>
      <c r="H85" s="125">
        <v>0</v>
      </c>
      <c r="I85" s="164">
        <v>0</v>
      </c>
    </row>
    <row r="86" spans="2:9" ht="12.75" customHeight="1" x14ac:dyDescent="0.2">
      <c r="B86" s="216"/>
      <c r="C86" s="81"/>
      <c r="D86" s="81" t="str">
        <f>$D$14</f>
        <v>Jahr 2018</v>
      </c>
      <c r="E86" s="169">
        <v>0</v>
      </c>
      <c r="F86" s="167">
        <v>0</v>
      </c>
      <c r="G86" s="167">
        <v>0</v>
      </c>
      <c r="H86" s="167">
        <v>0</v>
      </c>
      <c r="I86" s="170">
        <v>0</v>
      </c>
    </row>
    <row r="87" spans="2:9" ht="12.75" customHeight="1" x14ac:dyDescent="0.2">
      <c r="B87" s="216"/>
      <c r="C87" s="123"/>
      <c r="D87" s="124" t="str">
        <f>$D$13</f>
        <v>Jahr 2019</v>
      </c>
      <c r="E87" s="163">
        <v>0</v>
      </c>
      <c r="F87" s="125">
        <v>0</v>
      </c>
      <c r="G87" s="125">
        <v>0</v>
      </c>
      <c r="H87" s="125">
        <v>0</v>
      </c>
      <c r="I87" s="164">
        <v>0</v>
      </c>
    </row>
    <row r="88" spans="2:9" ht="12.75" customHeight="1" x14ac:dyDescent="0.2">
      <c r="B88" s="218"/>
      <c r="C88" s="219"/>
      <c r="D88" s="219" t="str">
        <f>$D$14</f>
        <v>Jahr 2018</v>
      </c>
      <c r="E88" s="176">
        <v>0</v>
      </c>
      <c r="F88" s="174">
        <v>0</v>
      </c>
      <c r="G88" s="174">
        <v>0</v>
      </c>
      <c r="H88" s="174">
        <v>0</v>
      </c>
      <c r="I88" s="177">
        <v>0</v>
      </c>
    </row>
    <row r="89" spans="2:9" ht="20.100000000000001" customHeight="1" x14ac:dyDescent="0.2">
      <c r="C89" s="220" t="str">
        <f>IF(INT(AktJahrMonat)&gt;201503,"","Hinweis: Die detaillierten Weiteren Deckungswerte werden erst ab Q2 2014 erfasst; für die vorausgehenden Quartale liegen bislang keine geeigneten Daten vor.")</f>
        <v/>
      </c>
      <c r="D89" s="221"/>
      <c r="E89" s="221"/>
      <c r="F89" s="221"/>
      <c r="G89" s="221"/>
      <c r="H89" s="221"/>
      <c r="I89" s="221"/>
    </row>
    <row r="90" spans="2:9" ht="6" customHeight="1" x14ac:dyDescent="0.2"/>
  </sheetData>
  <mergeCells count="4">
    <mergeCell ref="F9:F11"/>
    <mergeCell ref="G9:H9"/>
    <mergeCell ref="I9:I11"/>
    <mergeCell ref="G10:G11"/>
  </mergeCells>
  <pageMargins left="0.78749999999999998" right="0.59027777777777801" top="0.98402777777777795" bottom="0.98402777777777795" header="0.51180555555555496" footer="0.51180555555555496"/>
  <pageSetup paperSize="9" firstPageNumber="0" orientation="portrait" horizontalDpi="300" verticalDpi="300"/>
  <headerFooter>
    <oddFooter>&amp;L&amp;8 &amp;C&amp;8 &amp;R&amp;8 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2" customWidth="1"/>
    <col min="2" max="2" width="11.5703125" style="2" hidden="1" customWidth="1"/>
    <col min="3" max="3" width="22.7109375" style="2" customWidth="1"/>
    <col min="4" max="4" width="8.7109375" style="2" customWidth="1"/>
    <col min="5" max="6" width="18.7109375" style="2" customWidth="1"/>
    <col min="7" max="7" width="16" style="2" customWidth="1"/>
    <col min="8" max="8" width="19.5703125" style="2" customWidth="1"/>
    <col min="9" max="9" width="18.28515625" style="2" customWidth="1"/>
    <col min="10" max="1025" width="8.7109375" style="2" customWidth="1"/>
  </cols>
  <sheetData>
    <row r="1" spans="1:9" ht="5.0999999999999996" customHeight="1" x14ac:dyDescent="0.2">
      <c r="A1"/>
    </row>
    <row r="2" spans="1:9" ht="12.75" customHeight="1" x14ac:dyDescent="0.2">
      <c r="C2" s="14" t="s">
        <v>348</v>
      </c>
      <c r="D2" s="14"/>
      <c r="E2" s="14"/>
      <c r="F2" s="14"/>
      <c r="G2" s="13"/>
      <c r="H2" s="13"/>
      <c r="I2" s="13"/>
    </row>
    <row r="3" spans="1:9" ht="12.75" customHeight="1" x14ac:dyDescent="0.2">
      <c r="C3" s="89"/>
      <c r="D3" s="14"/>
      <c r="E3" s="14"/>
      <c r="F3" s="13"/>
      <c r="G3" s="13"/>
      <c r="H3" s="13"/>
      <c r="I3" s="13"/>
    </row>
    <row r="4" spans="1:9" ht="12.75" customHeight="1" x14ac:dyDescent="0.2">
      <c r="C4" s="89" t="s">
        <v>365</v>
      </c>
      <c r="D4" s="14"/>
      <c r="E4" s="14"/>
      <c r="F4" s="13"/>
      <c r="G4" s="13"/>
      <c r="H4" s="13"/>
      <c r="I4" s="13"/>
    </row>
    <row r="5" spans="1:9" ht="15" customHeight="1" x14ac:dyDescent="0.2">
      <c r="C5" s="89" t="str">
        <f>UebInstitutQuartal</f>
        <v>3. Quartal 2019</v>
      </c>
      <c r="D5" s="13"/>
      <c r="E5" s="13"/>
      <c r="F5" s="13"/>
      <c r="G5" s="13"/>
      <c r="H5" s="13"/>
      <c r="I5" s="13"/>
    </row>
    <row r="6" spans="1:9" ht="12.75" customHeight="1" x14ac:dyDescent="0.2">
      <c r="C6" s="13"/>
      <c r="D6" s="13"/>
      <c r="E6" s="13"/>
      <c r="F6" s="13"/>
      <c r="G6" s="13"/>
      <c r="H6" s="13"/>
      <c r="I6" s="13"/>
    </row>
    <row r="7" spans="1:9" ht="15" customHeight="1" x14ac:dyDescent="0.2">
      <c r="C7" s="205"/>
      <c r="D7" s="43"/>
      <c r="E7" s="133" t="s">
        <v>366</v>
      </c>
      <c r="F7" s="135"/>
      <c r="G7" s="135"/>
      <c r="H7" s="135"/>
      <c r="I7" s="136"/>
    </row>
    <row r="8" spans="1:9" ht="12.75" customHeight="1" x14ac:dyDescent="0.2">
      <c r="C8" s="43"/>
      <c r="D8" s="43"/>
      <c r="E8" s="206" t="s">
        <v>44</v>
      </c>
      <c r="F8" s="207" t="s">
        <v>61</v>
      </c>
      <c r="G8" s="208"/>
      <c r="H8" s="208"/>
      <c r="I8" s="209"/>
    </row>
    <row r="9" spans="1:9" ht="12.75" customHeight="1" x14ac:dyDescent="0.2">
      <c r="C9" s="43"/>
      <c r="D9" s="43"/>
      <c r="E9" s="137"/>
      <c r="F9" s="320" t="s">
        <v>367</v>
      </c>
      <c r="G9" s="321" t="s">
        <v>368</v>
      </c>
      <c r="H9" s="303"/>
      <c r="I9" s="320" t="s">
        <v>369</v>
      </c>
    </row>
    <row r="10" spans="1:9" ht="12.75" customHeight="1" x14ac:dyDescent="0.2">
      <c r="C10" s="43"/>
      <c r="D10" s="43"/>
      <c r="E10" s="137"/>
      <c r="F10" s="303"/>
      <c r="G10" s="322" t="s">
        <v>60</v>
      </c>
      <c r="H10" s="210" t="s">
        <v>61</v>
      </c>
      <c r="I10" s="303"/>
    </row>
    <row r="11" spans="1:9" ht="39.950000000000003" customHeight="1" x14ac:dyDescent="0.2">
      <c r="C11" s="145"/>
      <c r="D11" s="145"/>
      <c r="E11" s="211"/>
      <c r="F11" s="303"/>
      <c r="G11" s="303"/>
      <c r="H11" s="212" t="s">
        <v>354</v>
      </c>
      <c r="I11" s="303"/>
    </row>
    <row r="12" spans="1:9" ht="12.75" customHeight="1" x14ac:dyDescent="0.2">
      <c r="B12" s="213"/>
      <c r="C12" s="214" t="s">
        <v>73</v>
      </c>
      <c r="D12" s="215" t="str">
        <f>AktQuartal</f>
        <v>3. Quartal</v>
      </c>
      <c r="E12" s="158" t="str">
        <f>Einheit_Waehrung</f>
        <v>Mio. €</v>
      </c>
      <c r="F12" s="121" t="str">
        <f>E12</f>
        <v>Mio. €</v>
      </c>
      <c r="G12" s="121" t="str">
        <f>E12</f>
        <v>Mio. €</v>
      </c>
      <c r="H12" s="121" t="str">
        <f>E12</f>
        <v>Mio. €</v>
      </c>
      <c r="I12" s="160" t="str">
        <f>E12</f>
        <v>Mio. €</v>
      </c>
    </row>
    <row r="13" spans="1:9" ht="12.75" customHeight="1" x14ac:dyDescent="0.2">
      <c r="B13" s="216" t="s">
        <v>74</v>
      </c>
      <c r="C13" s="123" t="s">
        <v>75</v>
      </c>
      <c r="D13" s="124" t="str">
        <f>"Jahr "&amp;AktJahr</f>
        <v>Jahr 2019</v>
      </c>
      <c r="E13" s="163">
        <v>0</v>
      </c>
      <c r="F13" s="125">
        <v>0</v>
      </c>
      <c r="G13" s="125">
        <v>0</v>
      </c>
      <c r="H13" s="125">
        <v>0</v>
      </c>
      <c r="I13" s="164">
        <v>0</v>
      </c>
    </row>
    <row r="14" spans="1:9" ht="12.75" customHeight="1" x14ac:dyDescent="0.2">
      <c r="B14" s="216"/>
      <c r="C14" s="81"/>
      <c r="D14" s="81" t="str">
        <f>"Jahr "&amp;(AktJahr-1)</f>
        <v>Jahr 2018</v>
      </c>
      <c r="E14" s="169">
        <v>0</v>
      </c>
      <c r="F14" s="167">
        <v>0</v>
      </c>
      <c r="G14" s="167">
        <v>0</v>
      </c>
      <c r="H14" s="167">
        <v>0</v>
      </c>
      <c r="I14" s="170">
        <v>0</v>
      </c>
    </row>
    <row r="15" spans="1:9" ht="12.75" customHeight="1" x14ac:dyDescent="0.2">
      <c r="B15" s="216" t="s">
        <v>76</v>
      </c>
      <c r="C15" s="123" t="s">
        <v>77</v>
      </c>
      <c r="D15" s="124" t="str">
        <f>$D$13</f>
        <v>Jahr 2019</v>
      </c>
      <c r="E15" s="163">
        <v>0</v>
      </c>
      <c r="F15" s="125">
        <v>0</v>
      </c>
      <c r="G15" s="125">
        <v>0</v>
      </c>
      <c r="H15" s="125">
        <v>0</v>
      </c>
      <c r="I15" s="164">
        <v>0</v>
      </c>
    </row>
    <row r="16" spans="1:9" ht="12.75" customHeight="1" x14ac:dyDescent="0.2">
      <c r="B16" s="216"/>
      <c r="C16" s="81"/>
      <c r="D16" s="81" t="str">
        <f>$D$14</f>
        <v>Jahr 2018</v>
      </c>
      <c r="E16" s="169">
        <v>0</v>
      </c>
      <c r="F16" s="167">
        <v>0</v>
      </c>
      <c r="G16" s="167">
        <v>0</v>
      </c>
      <c r="H16" s="167">
        <v>0</v>
      </c>
      <c r="I16" s="170">
        <v>0</v>
      </c>
    </row>
    <row r="17" spans="2:9" ht="12.75" customHeight="1" x14ac:dyDescent="0.2">
      <c r="B17" s="217"/>
      <c r="C17" s="123"/>
      <c r="D17" s="124" t="str">
        <f>$D$13</f>
        <v>Jahr 2019</v>
      </c>
      <c r="E17" s="163">
        <v>0</v>
      </c>
      <c r="F17" s="125">
        <v>0</v>
      </c>
      <c r="G17" s="125">
        <v>0</v>
      </c>
      <c r="H17" s="125">
        <v>0</v>
      </c>
      <c r="I17" s="164">
        <v>0</v>
      </c>
    </row>
    <row r="18" spans="2:9" ht="12.75" customHeight="1" x14ac:dyDescent="0.2">
      <c r="B18" s="216"/>
      <c r="C18" s="81"/>
      <c r="D18" s="81" t="str">
        <f>$D$14</f>
        <v>Jahr 2018</v>
      </c>
      <c r="E18" s="169">
        <v>0</v>
      </c>
      <c r="F18" s="167">
        <v>0</v>
      </c>
      <c r="G18" s="167">
        <v>0</v>
      </c>
      <c r="H18" s="167">
        <v>0</v>
      </c>
      <c r="I18" s="170">
        <v>0</v>
      </c>
    </row>
    <row r="19" spans="2:9" ht="12.75" customHeight="1" x14ac:dyDescent="0.2">
      <c r="B19" s="217"/>
      <c r="C19" s="123"/>
      <c r="D19" s="124" t="str">
        <f>$D$13</f>
        <v>Jahr 2019</v>
      </c>
      <c r="E19" s="163">
        <v>0</v>
      </c>
      <c r="F19" s="125">
        <v>0</v>
      </c>
      <c r="G19" s="125">
        <v>0</v>
      </c>
      <c r="H19" s="125">
        <v>0</v>
      </c>
      <c r="I19" s="164">
        <v>0</v>
      </c>
    </row>
    <row r="20" spans="2:9" ht="12.75" customHeight="1" x14ac:dyDescent="0.2">
      <c r="B20" s="216"/>
      <c r="C20" s="81"/>
      <c r="D20" s="81" t="str">
        <f>$D$14</f>
        <v>Jahr 2018</v>
      </c>
      <c r="E20" s="169">
        <v>0</v>
      </c>
      <c r="F20" s="167">
        <v>0</v>
      </c>
      <c r="G20" s="167">
        <v>0</v>
      </c>
      <c r="H20" s="167">
        <v>0</v>
      </c>
      <c r="I20" s="170">
        <v>0</v>
      </c>
    </row>
    <row r="21" spans="2:9" ht="12.75" customHeight="1" x14ac:dyDescent="0.2">
      <c r="B21" s="217"/>
      <c r="C21" s="123"/>
      <c r="D21" s="124" t="str">
        <f>$D$13</f>
        <v>Jahr 2019</v>
      </c>
      <c r="E21" s="163">
        <v>0</v>
      </c>
      <c r="F21" s="125">
        <v>0</v>
      </c>
      <c r="G21" s="125">
        <v>0</v>
      </c>
      <c r="H21" s="125">
        <v>0</v>
      </c>
      <c r="I21" s="164">
        <v>0</v>
      </c>
    </row>
    <row r="22" spans="2:9" ht="12.75" customHeight="1" x14ac:dyDescent="0.2">
      <c r="B22" s="216"/>
      <c r="C22" s="81"/>
      <c r="D22" s="81" t="str">
        <f>$D$14</f>
        <v>Jahr 2018</v>
      </c>
      <c r="E22" s="169">
        <v>0</v>
      </c>
      <c r="F22" s="167">
        <v>0</v>
      </c>
      <c r="G22" s="167">
        <v>0</v>
      </c>
      <c r="H22" s="167">
        <v>0</v>
      </c>
      <c r="I22" s="170">
        <v>0</v>
      </c>
    </row>
    <row r="23" spans="2:9" ht="12.75" customHeight="1" x14ac:dyDescent="0.2">
      <c r="B23" s="217"/>
      <c r="C23" s="123"/>
      <c r="D23" s="124" t="str">
        <f>$D$13</f>
        <v>Jahr 2019</v>
      </c>
      <c r="E23" s="163">
        <v>0</v>
      </c>
      <c r="F23" s="125">
        <v>0</v>
      </c>
      <c r="G23" s="125">
        <v>0</v>
      </c>
      <c r="H23" s="125">
        <v>0</v>
      </c>
      <c r="I23" s="164">
        <v>0</v>
      </c>
    </row>
    <row r="24" spans="2:9" ht="12.75" customHeight="1" x14ac:dyDescent="0.2">
      <c r="B24" s="216"/>
      <c r="C24" s="81"/>
      <c r="D24" s="81" t="str">
        <f>$D$14</f>
        <v>Jahr 2018</v>
      </c>
      <c r="E24" s="169">
        <v>0</v>
      </c>
      <c r="F24" s="167">
        <v>0</v>
      </c>
      <c r="G24" s="167">
        <v>0</v>
      </c>
      <c r="H24" s="167">
        <v>0</v>
      </c>
      <c r="I24" s="170">
        <v>0</v>
      </c>
    </row>
    <row r="25" spans="2:9" ht="12.75" customHeight="1" x14ac:dyDescent="0.2">
      <c r="B25" s="217"/>
      <c r="C25" s="123"/>
      <c r="D25" s="124" t="str">
        <f>$D$13</f>
        <v>Jahr 2019</v>
      </c>
      <c r="E25" s="163">
        <v>0</v>
      </c>
      <c r="F25" s="125">
        <v>0</v>
      </c>
      <c r="G25" s="125">
        <v>0</v>
      </c>
      <c r="H25" s="125">
        <v>0</v>
      </c>
      <c r="I25" s="164">
        <v>0</v>
      </c>
    </row>
    <row r="26" spans="2:9" ht="12.75" customHeight="1" x14ac:dyDescent="0.2">
      <c r="B26" s="216"/>
      <c r="C26" s="81"/>
      <c r="D26" s="81" t="str">
        <f>$D$14</f>
        <v>Jahr 2018</v>
      </c>
      <c r="E26" s="169">
        <v>0</v>
      </c>
      <c r="F26" s="167">
        <v>0</v>
      </c>
      <c r="G26" s="167">
        <v>0</v>
      </c>
      <c r="H26" s="167">
        <v>0</v>
      </c>
      <c r="I26" s="170">
        <v>0</v>
      </c>
    </row>
    <row r="27" spans="2:9" ht="12.75" customHeight="1" x14ac:dyDescent="0.2">
      <c r="B27" s="216"/>
      <c r="C27" s="123"/>
      <c r="D27" s="124" t="str">
        <f>$D$13</f>
        <v>Jahr 2019</v>
      </c>
      <c r="E27" s="163">
        <v>0</v>
      </c>
      <c r="F27" s="125">
        <v>0</v>
      </c>
      <c r="G27" s="125">
        <v>0</v>
      </c>
      <c r="H27" s="125">
        <v>0</v>
      </c>
      <c r="I27" s="164">
        <v>0</v>
      </c>
    </row>
    <row r="28" spans="2:9" ht="12.75" customHeight="1" x14ac:dyDescent="0.2">
      <c r="B28" s="216"/>
      <c r="C28" s="81"/>
      <c r="D28" s="81" t="str">
        <f>$D$14</f>
        <v>Jahr 2018</v>
      </c>
      <c r="E28" s="169">
        <v>0</v>
      </c>
      <c r="F28" s="167">
        <v>0</v>
      </c>
      <c r="G28" s="167">
        <v>0</v>
      </c>
      <c r="H28" s="167">
        <v>0</v>
      </c>
      <c r="I28" s="170">
        <v>0</v>
      </c>
    </row>
    <row r="29" spans="2:9" ht="12.75" customHeight="1" x14ac:dyDescent="0.2">
      <c r="B29" s="216"/>
      <c r="C29" s="123"/>
      <c r="D29" s="124" t="str">
        <f>$D$13</f>
        <v>Jahr 2019</v>
      </c>
      <c r="E29" s="163">
        <v>0</v>
      </c>
      <c r="F29" s="125">
        <v>0</v>
      </c>
      <c r="G29" s="125">
        <v>0</v>
      </c>
      <c r="H29" s="125">
        <v>0</v>
      </c>
      <c r="I29" s="164">
        <v>0</v>
      </c>
    </row>
    <row r="30" spans="2:9" ht="12.75" customHeight="1" x14ac:dyDescent="0.2">
      <c r="B30" s="216"/>
      <c r="C30" s="81"/>
      <c r="D30" s="81" t="str">
        <f>$D$14</f>
        <v>Jahr 2018</v>
      </c>
      <c r="E30" s="169">
        <v>0</v>
      </c>
      <c r="F30" s="167">
        <v>0</v>
      </c>
      <c r="G30" s="167">
        <v>0</v>
      </c>
      <c r="H30" s="167">
        <v>0</v>
      </c>
      <c r="I30" s="170">
        <v>0</v>
      </c>
    </row>
    <row r="31" spans="2:9" ht="12.75" customHeight="1" x14ac:dyDescent="0.2">
      <c r="B31" s="216"/>
      <c r="C31" s="123"/>
      <c r="D31" s="124" t="str">
        <f>$D$13</f>
        <v>Jahr 2019</v>
      </c>
      <c r="E31" s="163">
        <v>0</v>
      </c>
      <c r="F31" s="125">
        <v>0</v>
      </c>
      <c r="G31" s="125">
        <v>0</v>
      </c>
      <c r="H31" s="125">
        <v>0</v>
      </c>
      <c r="I31" s="164">
        <v>0</v>
      </c>
    </row>
    <row r="32" spans="2:9" ht="12.75" customHeight="1" x14ac:dyDescent="0.2">
      <c r="B32" s="216"/>
      <c r="C32" s="81"/>
      <c r="D32" s="81" t="str">
        <f>$D$14</f>
        <v>Jahr 2018</v>
      </c>
      <c r="E32" s="169">
        <v>0</v>
      </c>
      <c r="F32" s="167">
        <v>0</v>
      </c>
      <c r="G32" s="167">
        <v>0</v>
      </c>
      <c r="H32" s="167">
        <v>0</v>
      </c>
      <c r="I32" s="170">
        <v>0</v>
      </c>
    </row>
    <row r="33" spans="2:9" ht="12.75" customHeight="1" x14ac:dyDescent="0.2">
      <c r="B33" s="216"/>
      <c r="C33" s="123"/>
      <c r="D33" s="124" t="str">
        <f>$D$13</f>
        <v>Jahr 2019</v>
      </c>
      <c r="E33" s="163">
        <v>0</v>
      </c>
      <c r="F33" s="125">
        <v>0</v>
      </c>
      <c r="G33" s="125">
        <v>0</v>
      </c>
      <c r="H33" s="125">
        <v>0</v>
      </c>
      <c r="I33" s="164">
        <v>0</v>
      </c>
    </row>
    <row r="34" spans="2:9" ht="12.75" customHeight="1" x14ac:dyDescent="0.2">
      <c r="B34" s="216"/>
      <c r="C34" s="81"/>
      <c r="D34" s="81" t="str">
        <f>$D$14</f>
        <v>Jahr 2018</v>
      </c>
      <c r="E34" s="169">
        <v>0</v>
      </c>
      <c r="F34" s="167">
        <v>0</v>
      </c>
      <c r="G34" s="167">
        <v>0</v>
      </c>
      <c r="H34" s="167">
        <v>0</v>
      </c>
      <c r="I34" s="170">
        <v>0</v>
      </c>
    </row>
    <row r="35" spans="2:9" ht="12.75" customHeight="1" x14ac:dyDescent="0.2">
      <c r="B35" s="216"/>
      <c r="C35" s="123"/>
      <c r="D35" s="124" t="str">
        <f>$D$13</f>
        <v>Jahr 2019</v>
      </c>
      <c r="E35" s="163">
        <v>0</v>
      </c>
      <c r="F35" s="125">
        <v>0</v>
      </c>
      <c r="G35" s="125">
        <v>0</v>
      </c>
      <c r="H35" s="125">
        <v>0</v>
      </c>
      <c r="I35" s="164">
        <v>0</v>
      </c>
    </row>
    <row r="36" spans="2:9" ht="12.75" customHeight="1" x14ac:dyDescent="0.2">
      <c r="B36" s="216"/>
      <c r="C36" s="81"/>
      <c r="D36" s="81" t="str">
        <f>$D$14</f>
        <v>Jahr 2018</v>
      </c>
      <c r="E36" s="169">
        <v>0</v>
      </c>
      <c r="F36" s="167">
        <v>0</v>
      </c>
      <c r="G36" s="167">
        <v>0</v>
      </c>
      <c r="H36" s="167">
        <v>0</v>
      </c>
      <c r="I36" s="170">
        <v>0</v>
      </c>
    </row>
    <row r="37" spans="2:9" ht="12.75" customHeight="1" x14ac:dyDescent="0.2">
      <c r="B37" s="216"/>
      <c r="C37" s="123"/>
      <c r="D37" s="124" t="str">
        <f>$D$13</f>
        <v>Jahr 2019</v>
      </c>
      <c r="E37" s="163">
        <v>0</v>
      </c>
      <c r="F37" s="125">
        <v>0</v>
      </c>
      <c r="G37" s="125">
        <v>0</v>
      </c>
      <c r="H37" s="125">
        <v>0</v>
      </c>
      <c r="I37" s="164">
        <v>0</v>
      </c>
    </row>
    <row r="38" spans="2:9" ht="12.75" customHeight="1" x14ac:dyDescent="0.2">
      <c r="B38" s="216"/>
      <c r="C38" s="81"/>
      <c r="D38" s="81" t="str">
        <f>$D$14</f>
        <v>Jahr 2018</v>
      </c>
      <c r="E38" s="169">
        <v>0</v>
      </c>
      <c r="F38" s="167">
        <v>0</v>
      </c>
      <c r="G38" s="167">
        <v>0</v>
      </c>
      <c r="H38" s="167">
        <v>0</v>
      </c>
      <c r="I38" s="170">
        <v>0</v>
      </c>
    </row>
    <row r="39" spans="2:9" ht="12.75" customHeight="1" x14ac:dyDescent="0.2">
      <c r="B39" s="216"/>
      <c r="C39" s="123"/>
      <c r="D39" s="124" t="str">
        <f>$D$13</f>
        <v>Jahr 2019</v>
      </c>
      <c r="E39" s="163">
        <v>0</v>
      </c>
      <c r="F39" s="125">
        <v>0</v>
      </c>
      <c r="G39" s="125">
        <v>0</v>
      </c>
      <c r="H39" s="125">
        <v>0</v>
      </c>
      <c r="I39" s="164">
        <v>0</v>
      </c>
    </row>
    <row r="40" spans="2:9" ht="12.75" customHeight="1" x14ac:dyDescent="0.2">
      <c r="B40" s="216"/>
      <c r="C40" s="81"/>
      <c r="D40" s="81" t="str">
        <f>$D$14</f>
        <v>Jahr 2018</v>
      </c>
      <c r="E40" s="169">
        <v>0</v>
      </c>
      <c r="F40" s="167">
        <v>0</v>
      </c>
      <c r="G40" s="167">
        <v>0</v>
      </c>
      <c r="H40" s="167">
        <v>0</v>
      </c>
      <c r="I40" s="170">
        <v>0</v>
      </c>
    </row>
    <row r="41" spans="2:9" ht="12.75" customHeight="1" x14ac:dyDescent="0.2">
      <c r="B41" s="216"/>
      <c r="C41" s="123"/>
      <c r="D41" s="124" t="str">
        <f>$D$13</f>
        <v>Jahr 2019</v>
      </c>
      <c r="E41" s="163">
        <v>0</v>
      </c>
      <c r="F41" s="125">
        <v>0</v>
      </c>
      <c r="G41" s="125">
        <v>0</v>
      </c>
      <c r="H41" s="125">
        <v>0</v>
      </c>
      <c r="I41" s="164">
        <v>0</v>
      </c>
    </row>
    <row r="42" spans="2:9" ht="12.75" customHeight="1" x14ac:dyDescent="0.2">
      <c r="B42" s="216"/>
      <c r="C42" s="81"/>
      <c r="D42" s="81" t="str">
        <f>$D$14</f>
        <v>Jahr 2018</v>
      </c>
      <c r="E42" s="169">
        <v>0</v>
      </c>
      <c r="F42" s="167">
        <v>0</v>
      </c>
      <c r="G42" s="167">
        <v>0</v>
      </c>
      <c r="H42" s="167">
        <v>0</v>
      </c>
      <c r="I42" s="170">
        <v>0</v>
      </c>
    </row>
    <row r="43" spans="2:9" ht="12.75" customHeight="1" x14ac:dyDescent="0.2">
      <c r="B43" s="216"/>
      <c r="C43" s="123"/>
      <c r="D43" s="124" t="str">
        <f>$D$13</f>
        <v>Jahr 2019</v>
      </c>
      <c r="E43" s="163">
        <v>0</v>
      </c>
      <c r="F43" s="125">
        <v>0</v>
      </c>
      <c r="G43" s="125">
        <v>0</v>
      </c>
      <c r="H43" s="125">
        <v>0</v>
      </c>
      <c r="I43" s="164">
        <v>0</v>
      </c>
    </row>
    <row r="44" spans="2:9" ht="12.75" customHeight="1" x14ac:dyDescent="0.2">
      <c r="B44" s="216"/>
      <c r="C44" s="81"/>
      <c r="D44" s="81" t="str">
        <f>$D$14</f>
        <v>Jahr 2018</v>
      </c>
      <c r="E44" s="169">
        <v>0</v>
      </c>
      <c r="F44" s="167">
        <v>0</v>
      </c>
      <c r="G44" s="167">
        <v>0</v>
      </c>
      <c r="H44" s="167">
        <v>0</v>
      </c>
      <c r="I44" s="170">
        <v>0</v>
      </c>
    </row>
    <row r="45" spans="2:9" ht="12.75" customHeight="1" x14ac:dyDescent="0.2">
      <c r="B45" s="216"/>
      <c r="C45" s="123"/>
      <c r="D45" s="124" t="str">
        <f>$D$13</f>
        <v>Jahr 2019</v>
      </c>
      <c r="E45" s="163">
        <v>0</v>
      </c>
      <c r="F45" s="125">
        <v>0</v>
      </c>
      <c r="G45" s="125">
        <v>0</v>
      </c>
      <c r="H45" s="125">
        <v>0</v>
      </c>
      <c r="I45" s="164">
        <v>0</v>
      </c>
    </row>
    <row r="46" spans="2:9" ht="12.75" customHeight="1" x14ac:dyDescent="0.2">
      <c r="B46" s="216"/>
      <c r="C46" s="81"/>
      <c r="D46" s="81" t="str">
        <f>$D$14</f>
        <v>Jahr 2018</v>
      </c>
      <c r="E46" s="169">
        <v>0</v>
      </c>
      <c r="F46" s="167">
        <v>0</v>
      </c>
      <c r="G46" s="167">
        <v>0</v>
      </c>
      <c r="H46" s="167">
        <v>0</v>
      </c>
      <c r="I46" s="170">
        <v>0</v>
      </c>
    </row>
    <row r="47" spans="2:9" ht="12.75" customHeight="1" x14ac:dyDescent="0.2">
      <c r="B47" s="216"/>
      <c r="C47" s="123"/>
      <c r="D47" s="124" t="str">
        <f>$D$13</f>
        <v>Jahr 2019</v>
      </c>
      <c r="E47" s="163">
        <v>0</v>
      </c>
      <c r="F47" s="125">
        <v>0</v>
      </c>
      <c r="G47" s="125">
        <v>0</v>
      </c>
      <c r="H47" s="125">
        <v>0</v>
      </c>
      <c r="I47" s="164">
        <v>0</v>
      </c>
    </row>
    <row r="48" spans="2:9" ht="12.75" customHeight="1" x14ac:dyDescent="0.2">
      <c r="B48" s="216"/>
      <c r="C48" s="81"/>
      <c r="D48" s="81" t="str">
        <f>$D$14</f>
        <v>Jahr 2018</v>
      </c>
      <c r="E48" s="169">
        <v>0</v>
      </c>
      <c r="F48" s="167">
        <v>0</v>
      </c>
      <c r="G48" s="167">
        <v>0</v>
      </c>
      <c r="H48" s="167">
        <v>0</v>
      </c>
      <c r="I48" s="170">
        <v>0</v>
      </c>
    </row>
    <row r="49" spans="2:9" ht="12.75" customHeight="1" x14ac:dyDescent="0.2">
      <c r="B49" s="216"/>
      <c r="C49" s="123"/>
      <c r="D49" s="124" t="str">
        <f>$D$13</f>
        <v>Jahr 2019</v>
      </c>
      <c r="E49" s="163">
        <v>0</v>
      </c>
      <c r="F49" s="125">
        <v>0</v>
      </c>
      <c r="G49" s="125">
        <v>0</v>
      </c>
      <c r="H49" s="125">
        <v>0</v>
      </c>
      <c r="I49" s="164">
        <v>0</v>
      </c>
    </row>
    <row r="50" spans="2:9" ht="12.75" customHeight="1" x14ac:dyDescent="0.2">
      <c r="B50" s="216"/>
      <c r="C50" s="81"/>
      <c r="D50" s="81" t="str">
        <f>$D$14</f>
        <v>Jahr 2018</v>
      </c>
      <c r="E50" s="169">
        <v>0</v>
      </c>
      <c r="F50" s="167">
        <v>0</v>
      </c>
      <c r="G50" s="167">
        <v>0</v>
      </c>
      <c r="H50" s="167">
        <v>0</v>
      </c>
      <c r="I50" s="170">
        <v>0</v>
      </c>
    </row>
    <row r="51" spans="2:9" ht="12.75" customHeight="1" x14ac:dyDescent="0.2">
      <c r="B51" s="216"/>
      <c r="C51" s="123"/>
      <c r="D51" s="124" t="str">
        <f>$D$13</f>
        <v>Jahr 2019</v>
      </c>
      <c r="E51" s="163">
        <v>0</v>
      </c>
      <c r="F51" s="125">
        <v>0</v>
      </c>
      <c r="G51" s="125">
        <v>0</v>
      </c>
      <c r="H51" s="125">
        <v>0</v>
      </c>
      <c r="I51" s="164">
        <v>0</v>
      </c>
    </row>
    <row r="52" spans="2:9" ht="12.75" customHeight="1" x14ac:dyDescent="0.2">
      <c r="B52" s="216"/>
      <c r="C52" s="81"/>
      <c r="D52" s="81" t="str">
        <f>$D$14</f>
        <v>Jahr 2018</v>
      </c>
      <c r="E52" s="169">
        <v>0</v>
      </c>
      <c r="F52" s="167">
        <v>0</v>
      </c>
      <c r="G52" s="167">
        <v>0</v>
      </c>
      <c r="H52" s="167">
        <v>0</v>
      </c>
      <c r="I52" s="170">
        <v>0</v>
      </c>
    </row>
    <row r="53" spans="2:9" ht="12.75" customHeight="1" x14ac:dyDescent="0.2">
      <c r="B53" s="216"/>
      <c r="C53" s="123"/>
      <c r="D53" s="124" t="str">
        <f>$D$13</f>
        <v>Jahr 2019</v>
      </c>
      <c r="E53" s="163">
        <v>0</v>
      </c>
      <c r="F53" s="125">
        <v>0</v>
      </c>
      <c r="G53" s="125">
        <v>0</v>
      </c>
      <c r="H53" s="125">
        <v>0</v>
      </c>
      <c r="I53" s="164">
        <v>0</v>
      </c>
    </row>
    <row r="54" spans="2:9" ht="12.75" customHeight="1" x14ac:dyDescent="0.2">
      <c r="B54" s="216"/>
      <c r="C54" s="81"/>
      <c r="D54" s="81" t="str">
        <f>$D$14</f>
        <v>Jahr 2018</v>
      </c>
      <c r="E54" s="169">
        <v>0</v>
      </c>
      <c r="F54" s="167">
        <v>0</v>
      </c>
      <c r="G54" s="167">
        <v>0</v>
      </c>
      <c r="H54" s="167">
        <v>0</v>
      </c>
      <c r="I54" s="170">
        <v>0</v>
      </c>
    </row>
    <row r="55" spans="2:9" ht="12.75" customHeight="1" x14ac:dyDescent="0.2">
      <c r="B55" s="216"/>
      <c r="C55" s="123"/>
      <c r="D55" s="124" t="str">
        <f>$D$13</f>
        <v>Jahr 2019</v>
      </c>
      <c r="E55" s="163">
        <v>0</v>
      </c>
      <c r="F55" s="125">
        <v>0</v>
      </c>
      <c r="G55" s="125">
        <v>0</v>
      </c>
      <c r="H55" s="125">
        <v>0</v>
      </c>
      <c r="I55" s="164">
        <v>0</v>
      </c>
    </row>
    <row r="56" spans="2:9" ht="12.75" customHeight="1" x14ac:dyDescent="0.2">
      <c r="B56" s="216"/>
      <c r="C56" s="81"/>
      <c r="D56" s="81" t="str">
        <f>$D$14</f>
        <v>Jahr 2018</v>
      </c>
      <c r="E56" s="169">
        <v>0</v>
      </c>
      <c r="F56" s="167">
        <v>0</v>
      </c>
      <c r="G56" s="167">
        <v>0</v>
      </c>
      <c r="H56" s="167">
        <v>0</v>
      </c>
      <c r="I56" s="170">
        <v>0</v>
      </c>
    </row>
    <row r="57" spans="2:9" ht="12.75" customHeight="1" x14ac:dyDescent="0.2">
      <c r="B57" s="216"/>
      <c r="C57" s="123"/>
      <c r="D57" s="124" t="str">
        <f>$D$13</f>
        <v>Jahr 2019</v>
      </c>
      <c r="E57" s="163">
        <v>0</v>
      </c>
      <c r="F57" s="125">
        <v>0</v>
      </c>
      <c r="G57" s="125">
        <v>0</v>
      </c>
      <c r="H57" s="125">
        <v>0</v>
      </c>
      <c r="I57" s="164">
        <v>0</v>
      </c>
    </row>
    <row r="58" spans="2:9" ht="12.75" customHeight="1" x14ac:dyDescent="0.2">
      <c r="B58" s="216"/>
      <c r="C58" s="81"/>
      <c r="D58" s="81" t="str">
        <f>$D$14</f>
        <v>Jahr 2018</v>
      </c>
      <c r="E58" s="169">
        <v>0</v>
      </c>
      <c r="F58" s="167">
        <v>0</v>
      </c>
      <c r="G58" s="167">
        <v>0</v>
      </c>
      <c r="H58" s="167">
        <v>0</v>
      </c>
      <c r="I58" s="170">
        <v>0</v>
      </c>
    </row>
    <row r="59" spans="2:9" ht="12.75" customHeight="1" x14ac:dyDescent="0.2">
      <c r="B59" s="216"/>
      <c r="C59" s="123"/>
      <c r="D59" s="124" t="str">
        <f>$D$13</f>
        <v>Jahr 2019</v>
      </c>
      <c r="E59" s="163">
        <v>0</v>
      </c>
      <c r="F59" s="125">
        <v>0</v>
      </c>
      <c r="G59" s="125">
        <v>0</v>
      </c>
      <c r="H59" s="125">
        <v>0</v>
      </c>
      <c r="I59" s="164">
        <v>0</v>
      </c>
    </row>
    <row r="60" spans="2:9" ht="12.75" customHeight="1" x14ac:dyDescent="0.2">
      <c r="B60" s="216"/>
      <c r="C60" s="81"/>
      <c r="D60" s="81" t="str">
        <f>$D$14</f>
        <v>Jahr 2018</v>
      </c>
      <c r="E60" s="169">
        <v>0</v>
      </c>
      <c r="F60" s="167">
        <v>0</v>
      </c>
      <c r="G60" s="167">
        <v>0</v>
      </c>
      <c r="H60" s="167">
        <v>0</v>
      </c>
      <c r="I60" s="170">
        <v>0</v>
      </c>
    </row>
    <row r="61" spans="2:9" ht="12.75" customHeight="1" x14ac:dyDescent="0.2">
      <c r="B61" s="216"/>
      <c r="C61" s="123"/>
      <c r="D61" s="124" t="str">
        <f>$D$13</f>
        <v>Jahr 2019</v>
      </c>
      <c r="E61" s="163">
        <v>0</v>
      </c>
      <c r="F61" s="125">
        <v>0</v>
      </c>
      <c r="G61" s="125">
        <v>0</v>
      </c>
      <c r="H61" s="125">
        <v>0</v>
      </c>
      <c r="I61" s="164">
        <v>0</v>
      </c>
    </row>
    <row r="62" spans="2:9" ht="12.75" customHeight="1" x14ac:dyDescent="0.2">
      <c r="B62" s="216"/>
      <c r="C62" s="81"/>
      <c r="D62" s="81" t="str">
        <f>$D$14</f>
        <v>Jahr 2018</v>
      </c>
      <c r="E62" s="169">
        <v>0</v>
      </c>
      <c r="F62" s="167">
        <v>0</v>
      </c>
      <c r="G62" s="167">
        <v>0</v>
      </c>
      <c r="H62" s="167">
        <v>0</v>
      </c>
      <c r="I62" s="170">
        <v>0</v>
      </c>
    </row>
    <row r="63" spans="2:9" ht="12.75" customHeight="1" x14ac:dyDescent="0.2">
      <c r="B63" s="216"/>
      <c r="C63" s="123"/>
      <c r="D63" s="124" t="str">
        <f>$D$13</f>
        <v>Jahr 2019</v>
      </c>
      <c r="E63" s="163">
        <v>0</v>
      </c>
      <c r="F63" s="125">
        <v>0</v>
      </c>
      <c r="G63" s="125">
        <v>0</v>
      </c>
      <c r="H63" s="125">
        <v>0</v>
      </c>
      <c r="I63" s="164">
        <v>0</v>
      </c>
    </row>
    <row r="64" spans="2:9" ht="12.75" customHeight="1" x14ac:dyDescent="0.2">
      <c r="B64" s="216"/>
      <c r="C64" s="81"/>
      <c r="D64" s="81" t="str">
        <f>$D$14</f>
        <v>Jahr 2018</v>
      </c>
      <c r="E64" s="169">
        <v>0</v>
      </c>
      <c r="F64" s="167">
        <v>0</v>
      </c>
      <c r="G64" s="167">
        <v>0</v>
      </c>
      <c r="H64" s="167">
        <v>0</v>
      </c>
      <c r="I64" s="170">
        <v>0</v>
      </c>
    </row>
    <row r="65" spans="2:9" ht="12.75" customHeight="1" x14ac:dyDescent="0.2">
      <c r="B65" s="216"/>
      <c r="C65" s="123"/>
      <c r="D65" s="124" t="str">
        <f>$D$13</f>
        <v>Jahr 2019</v>
      </c>
      <c r="E65" s="163">
        <v>0</v>
      </c>
      <c r="F65" s="125">
        <v>0</v>
      </c>
      <c r="G65" s="125">
        <v>0</v>
      </c>
      <c r="H65" s="125">
        <v>0</v>
      </c>
      <c r="I65" s="164">
        <v>0</v>
      </c>
    </row>
    <row r="66" spans="2:9" ht="12.75" customHeight="1" x14ac:dyDescent="0.2">
      <c r="B66" s="216"/>
      <c r="C66" s="81"/>
      <c r="D66" s="81" t="str">
        <f>$D$14</f>
        <v>Jahr 2018</v>
      </c>
      <c r="E66" s="169">
        <v>0</v>
      </c>
      <c r="F66" s="167">
        <v>0</v>
      </c>
      <c r="G66" s="167">
        <v>0</v>
      </c>
      <c r="H66" s="167">
        <v>0</v>
      </c>
      <c r="I66" s="170">
        <v>0</v>
      </c>
    </row>
    <row r="67" spans="2:9" ht="12.75" customHeight="1" x14ac:dyDescent="0.2">
      <c r="B67" s="216"/>
      <c r="C67" s="123"/>
      <c r="D67" s="124" t="str">
        <f>$D$13</f>
        <v>Jahr 2019</v>
      </c>
      <c r="E67" s="163">
        <v>0</v>
      </c>
      <c r="F67" s="125">
        <v>0</v>
      </c>
      <c r="G67" s="125">
        <v>0</v>
      </c>
      <c r="H67" s="125">
        <v>0</v>
      </c>
      <c r="I67" s="164">
        <v>0</v>
      </c>
    </row>
    <row r="68" spans="2:9" ht="12.75" customHeight="1" x14ac:dyDescent="0.2">
      <c r="B68" s="216"/>
      <c r="C68" s="81"/>
      <c r="D68" s="81" t="str">
        <f>$D$14</f>
        <v>Jahr 2018</v>
      </c>
      <c r="E68" s="169">
        <v>0</v>
      </c>
      <c r="F68" s="167">
        <v>0</v>
      </c>
      <c r="G68" s="167">
        <v>0</v>
      </c>
      <c r="H68" s="167">
        <v>0</v>
      </c>
      <c r="I68" s="170">
        <v>0</v>
      </c>
    </row>
    <row r="69" spans="2:9" ht="12.75" customHeight="1" x14ac:dyDescent="0.2">
      <c r="B69" s="216"/>
      <c r="C69" s="123"/>
      <c r="D69" s="124" t="str">
        <f>$D$13</f>
        <v>Jahr 2019</v>
      </c>
      <c r="E69" s="163">
        <v>0</v>
      </c>
      <c r="F69" s="125">
        <v>0</v>
      </c>
      <c r="G69" s="125">
        <v>0</v>
      </c>
      <c r="H69" s="125">
        <v>0</v>
      </c>
      <c r="I69" s="164">
        <v>0</v>
      </c>
    </row>
    <row r="70" spans="2:9" ht="12.75" customHeight="1" x14ac:dyDescent="0.2">
      <c r="B70" s="216"/>
      <c r="C70" s="81"/>
      <c r="D70" s="81" t="str">
        <f>$D$14</f>
        <v>Jahr 2018</v>
      </c>
      <c r="E70" s="169">
        <v>0</v>
      </c>
      <c r="F70" s="167">
        <v>0</v>
      </c>
      <c r="G70" s="167">
        <v>0</v>
      </c>
      <c r="H70" s="167">
        <v>0</v>
      </c>
      <c r="I70" s="170">
        <v>0</v>
      </c>
    </row>
    <row r="71" spans="2:9" ht="12.75" customHeight="1" x14ac:dyDescent="0.2">
      <c r="B71" s="216"/>
      <c r="C71" s="123"/>
      <c r="D71" s="124" t="str">
        <f>$D$13</f>
        <v>Jahr 2019</v>
      </c>
      <c r="E71" s="163">
        <v>0</v>
      </c>
      <c r="F71" s="125">
        <v>0</v>
      </c>
      <c r="G71" s="125">
        <v>0</v>
      </c>
      <c r="H71" s="125">
        <v>0</v>
      </c>
      <c r="I71" s="164">
        <v>0</v>
      </c>
    </row>
    <row r="72" spans="2:9" ht="12.75" customHeight="1" x14ac:dyDescent="0.2">
      <c r="B72" s="216"/>
      <c r="C72" s="81"/>
      <c r="D72" s="81" t="str">
        <f>$D$14</f>
        <v>Jahr 2018</v>
      </c>
      <c r="E72" s="169">
        <v>0</v>
      </c>
      <c r="F72" s="167">
        <v>0</v>
      </c>
      <c r="G72" s="167">
        <v>0</v>
      </c>
      <c r="H72" s="167">
        <v>0</v>
      </c>
      <c r="I72" s="170">
        <v>0</v>
      </c>
    </row>
    <row r="73" spans="2:9" ht="12.75" customHeight="1" x14ac:dyDescent="0.2">
      <c r="B73" s="216"/>
      <c r="C73" s="123"/>
      <c r="D73" s="124" t="str">
        <f>$D$13</f>
        <v>Jahr 2019</v>
      </c>
      <c r="E73" s="163">
        <v>0</v>
      </c>
      <c r="F73" s="125">
        <v>0</v>
      </c>
      <c r="G73" s="125">
        <v>0</v>
      </c>
      <c r="H73" s="125">
        <v>0</v>
      </c>
      <c r="I73" s="164">
        <v>0</v>
      </c>
    </row>
    <row r="74" spans="2:9" ht="12.75" customHeight="1" x14ac:dyDescent="0.2">
      <c r="B74" s="216"/>
      <c r="C74" s="81"/>
      <c r="D74" s="81" t="str">
        <f>$D$14</f>
        <v>Jahr 2018</v>
      </c>
      <c r="E74" s="169">
        <v>0</v>
      </c>
      <c r="F74" s="167">
        <v>0</v>
      </c>
      <c r="G74" s="167">
        <v>0</v>
      </c>
      <c r="H74" s="167">
        <v>0</v>
      </c>
      <c r="I74" s="170">
        <v>0</v>
      </c>
    </row>
    <row r="75" spans="2:9" ht="12.75" customHeight="1" x14ac:dyDescent="0.2">
      <c r="B75" s="216"/>
      <c r="C75" s="123"/>
      <c r="D75" s="124" t="str">
        <f>$D$13</f>
        <v>Jahr 2019</v>
      </c>
      <c r="E75" s="163">
        <v>0</v>
      </c>
      <c r="F75" s="125">
        <v>0</v>
      </c>
      <c r="G75" s="125">
        <v>0</v>
      </c>
      <c r="H75" s="125">
        <v>0</v>
      </c>
      <c r="I75" s="164">
        <v>0</v>
      </c>
    </row>
    <row r="76" spans="2:9" ht="12.75" customHeight="1" x14ac:dyDescent="0.2">
      <c r="B76" s="216"/>
      <c r="C76" s="81"/>
      <c r="D76" s="81" t="str">
        <f>$D$14</f>
        <v>Jahr 2018</v>
      </c>
      <c r="E76" s="169">
        <v>0</v>
      </c>
      <c r="F76" s="167">
        <v>0</v>
      </c>
      <c r="G76" s="167">
        <v>0</v>
      </c>
      <c r="H76" s="167">
        <v>0</v>
      </c>
      <c r="I76" s="170">
        <v>0</v>
      </c>
    </row>
    <row r="77" spans="2:9" ht="12.75" customHeight="1" x14ac:dyDescent="0.2">
      <c r="B77" s="216"/>
      <c r="C77" s="123"/>
      <c r="D77" s="124" t="str">
        <f>$D$13</f>
        <v>Jahr 2019</v>
      </c>
      <c r="E77" s="163">
        <v>0</v>
      </c>
      <c r="F77" s="125">
        <v>0</v>
      </c>
      <c r="G77" s="125">
        <v>0</v>
      </c>
      <c r="H77" s="125">
        <v>0</v>
      </c>
      <c r="I77" s="164">
        <v>0</v>
      </c>
    </row>
    <row r="78" spans="2:9" ht="12.75" customHeight="1" x14ac:dyDescent="0.2">
      <c r="B78" s="216"/>
      <c r="C78" s="81"/>
      <c r="D78" s="81" t="str">
        <f>$D$14</f>
        <v>Jahr 2018</v>
      </c>
      <c r="E78" s="169">
        <v>0</v>
      </c>
      <c r="F78" s="167">
        <v>0</v>
      </c>
      <c r="G78" s="167">
        <v>0</v>
      </c>
      <c r="H78" s="167">
        <v>0</v>
      </c>
      <c r="I78" s="170">
        <v>0</v>
      </c>
    </row>
    <row r="79" spans="2:9" ht="12.75" customHeight="1" x14ac:dyDescent="0.2">
      <c r="B79" s="216"/>
      <c r="C79" s="123"/>
      <c r="D79" s="124" t="str">
        <f>$D$13</f>
        <v>Jahr 2019</v>
      </c>
      <c r="E79" s="163">
        <v>0</v>
      </c>
      <c r="F79" s="125">
        <v>0</v>
      </c>
      <c r="G79" s="125">
        <v>0</v>
      </c>
      <c r="H79" s="125">
        <v>0</v>
      </c>
      <c r="I79" s="164">
        <v>0</v>
      </c>
    </row>
    <row r="80" spans="2:9" ht="12.75" customHeight="1" x14ac:dyDescent="0.2">
      <c r="B80" s="216"/>
      <c r="C80" s="81"/>
      <c r="D80" s="81" t="str">
        <f>$D$14</f>
        <v>Jahr 2018</v>
      </c>
      <c r="E80" s="169">
        <v>0</v>
      </c>
      <c r="F80" s="167">
        <v>0</v>
      </c>
      <c r="G80" s="167">
        <v>0</v>
      </c>
      <c r="H80" s="167">
        <v>0</v>
      </c>
      <c r="I80" s="170">
        <v>0</v>
      </c>
    </row>
    <row r="81" spans="2:9" ht="12.75" customHeight="1" x14ac:dyDescent="0.2">
      <c r="B81" s="216"/>
      <c r="C81" s="123"/>
      <c r="D81" s="124" t="str">
        <f>$D$13</f>
        <v>Jahr 2019</v>
      </c>
      <c r="E81" s="163">
        <v>0</v>
      </c>
      <c r="F81" s="125">
        <v>0</v>
      </c>
      <c r="G81" s="125">
        <v>0</v>
      </c>
      <c r="H81" s="125">
        <v>0</v>
      </c>
      <c r="I81" s="164">
        <v>0</v>
      </c>
    </row>
    <row r="82" spans="2:9" ht="12.75" customHeight="1" x14ac:dyDescent="0.2">
      <c r="B82" s="216"/>
      <c r="C82" s="81"/>
      <c r="D82" s="81" t="str">
        <f>$D$14</f>
        <v>Jahr 2018</v>
      </c>
      <c r="E82" s="169">
        <v>0</v>
      </c>
      <c r="F82" s="167">
        <v>0</v>
      </c>
      <c r="G82" s="167">
        <v>0</v>
      </c>
      <c r="H82" s="167">
        <v>0</v>
      </c>
      <c r="I82" s="170">
        <v>0</v>
      </c>
    </row>
    <row r="83" spans="2:9" ht="12.75" customHeight="1" x14ac:dyDescent="0.2">
      <c r="B83" s="216"/>
      <c r="C83" s="123"/>
      <c r="D83" s="124" t="str">
        <f>$D$13</f>
        <v>Jahr 2019</v>
      </c>
      <c r="E83" s="163">
        <v>0</v>
      </c>
      <c r="F83" s="125">
        <v>0</v>
      </c>
      <c r="G83" s="125">
        <v>0</v>
      </c>
      <c r="H83" s="125">
        <v>0</v>
      </c>
      <c r="I83" s="164">
        <v>0</v>
      </c>
    </row>
    <row r="84" spans="2:9" ht="12.75" customHeight="1" x14ac:dyDescent="0.2">
      <c r="B84" s="216"/>
      <c r="C84" s="81"/>
      <c r="D84" s="81" t="str">
        <f>$D$14</f>
        <v>Jahr 2018</v>
      </c>
      <c r="E84" s="169">
        <v>0</v>
      </c>
      <c r="F84" s="167">
        <v>0</v>
      </c>
      <c r="G84" s="167">
        <v>0</v>
      </c>
      <c r="H84" s="167">
        <v>0</v>
      </c>
      <c r="I84" s="170">
        <v>0</v>
      </c>
    </row>
    <row r="85" spans="2:9" ht="12.75" customHeight="1" x14ac:dyDescent="0.2">
      <c r="B85" s="216"/>
      <c r="C85" s="123"/>
      <c r="D85" s="124" t="str">
        <f>$D$13</f>
        <v>Jahr 2019</v>
      </c>
      <c r="E85" s="163">
        <v>0</v>
      </c>
      <c r="F85" s="125">
        <v>0</v>
      </c>
      <c r="G85" s="125">
        <v>0</v>
      </c>
      <c r="H85" s="125">
        <v>0</v>
      </c>
      <c r="I85" s="164">
        <v>0</v>
      </c>
    </row>
    <row r="86" spans="2:9" ht="12.75" customHeight="1" x14ac:dyDescent="0.2">
      <c r="B86" s="216"/>
      <c r="C86" s="81"/>
      <c r="D86" s="81" t="str">
        <f>$D$14</f>
        <v>Jahr 2018</v>
      </c>
      <c r="E86" s="169">
        <v>0</v>
      </c>
      <c r="F86" s="167">
        <v>0</v>
      </c>
      <c r="G86" s="167">
        <v>0</v>
      </c>
      <c r="H86" s="167">
        <v>0</v>
      </c>
      <c r="I86" s="170">
        <v>0</v>
      </c>
    </row>
    <row r="87" spans="2:9" ht="12.75" customHeight="1" x14ac:dyDescent="0.2">
      <c r="B87" s="216"/>
      <c r="C87" s="123"/>
      <c r="D87" s="124" t="str">
        <f>$D$13</f>
        <v>Jahr 2019</v>
      </c>
      <c r="E87" s="163">
        <v>0</v>
      </c>
      <c r="F87" s="125">
        <v>0</v>
      </c>
      <c r="G87" s="125">
        <v>0</v>
      </c>
      <c r="H87" s="125">
        <v>0</v>
      </c>
      <c r="I87" s="164">
        <v>0</v>
      </c>
    </row>
    <row r="88" spans="2:9" ht="12.75" customHeight="1" x14ac:dyDescent="0.2">
      <c r="B88" s="218"/>
      <c r="C88" s="219"/>
      <c r="D88" s="219" t="str">
        <f>$D$14</f>
        <v>Jahr 2018</v>
      </c>
      <c r="E88" s="176">
        <v>0</v>
      </c>
      <c r="F88" s="174">
        <v>0</v>
      </c>
      <c r="G88" s="174">
        <v>0</v>
      </c>
      <c r="H88" s="174">
        <v>0</v>
      </c>
      <c r="I88" s="177">
        <v>0</v>
      </c>
    </row>
    <row r="89" spans="2:9" ht="20.100000000000001" customHeight="1" x14ac:dyDescent="0.2">
      <c r="C89" s="220" t="str">
        <f>IF(INT(AktJahrMonat)&gt;201503,"","Hinweis: Die detaillierten Weiteren Deckungswerte werden erst ab Q2 2014 erfasst; für die vorausgehenden Quartale liegen bislang keine geeigneten Daten vor.")</f>
        <v/>
      </c>
      <c r="D89" s="221"/>
      <c r="E89" s="221"/>
      <c r="F89" s="221"/>
      <c r="G89" s="221"/>
      <c r="H89" s="221"/>
      <c r="I89" s="221"/>
    </row>
    <row r="90" spans="2:9" ht="6" customHeight="1" x14ac:dyDescent="0.2"/>
  </sheetData>
  <mergeCells count="4">
    <mergeCell ref="F9:F11"/>
    <mergeCell ref="G9:H9"/>
    <mergeCell ref="I9:I11"/>
    <mergeCell ref="G10:G11"/>
  </mergeCells>
  <pageMargins left="0.78749999999999998" right="0.59027777777777801" top="0.98402777777777795" bottom="0.98402777777777795" header="0.51180555555555496" footer="0.51180555555555496"/>
  <pageSetup paperSize="9" firstPageNumber="0" orientation="portrait" horizontalDpi="300" verticalDpi="300"/>
  <headerFooter>
    <oddFooter>&amp;L&amp;8 &amp;C&amp;8 &amp;R&amp;8 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08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2" customWidth="1"/>
    <col min="2" max="2" width="45.85546875" style="2" customWidth="1"/>
    <col min="3" max="3" width="9.5703125" style="2" customWidth="1"/>
    <col min="4" max="5" width="12.7109375" style="2" customWidth="1"/>
    <col min="6" max="6" width="0.85546875" style="2" customWidth="1"/>
    <col min="7" max="1025" width="8.7109375" style="2" customWidth="1"/>
  </cols>
  <sheetData>
    <row r="1" spans="1:5" ht="5.0999999999999996" customHeight="1" x14ac:dyDescent="0.2">
      <c r="A1"/>
    </row>
    <row r="2" spans="1:5" ht="12.75" customHeight="1" x14ac:dyDescent="0.2">
      <c r="B2" s="14" t="s">
        <v>370</v>
      </c>
    </row>
    <row r="3" spans="1:5" ht="8.25" customHeight="1" x14ac:dyDescent="0.2">
      <c r="B3" s="14"/>
    </row>
    <row r="4" spans="1:5" ht="12.75" customHeight="1" x14ac:dyDescent="0.2">
      <c r="B4" s="17" t="s">
        <v>371</v>
      </c>
    </row>
    <row r="5" spans="1:5" ht="12.75" customHeight="1" x14ac:dyDescent="0.2">
      <c r="B5" s="17" t="str">
        <f>UebInstitutQuartal</f>
        <v>3. Quartal 2019</v>
      </c>
    </row>
    <row r="6" spans="1:5" ht="24.95" customHeight="1" x14ac:dyDescent="0.2">
      <c r="B6" s="17"/>
    </row>
    <row r="7" spans="1:5" ht="24.95" customHeight="1" x14ac:dyDescent="0.2">
      <c r="A7" s="223">
        <v>0</v>
      </c>
      <c r="B7" s="224" t="s">
        <v>14</v>
      </c>
      <c r="C7" s="25"/>
      <c r="D7" s="25"/>
      <c r="E7" s="25"/>
    </row>
    <row r="8" spans="1:5" ht="12.75" customHeight="1" x14ac:dyDescent="0.2">
      <c r="A8" s="223">
        <v>0</v>
      </c>
      <c r="B8" s="225"/>
      <c r="C8" s="226"/>
      <c r="D8" s="227" t="str">
        <f>AktQuartKurz&amp;" "&amp;AktJahr</f>
        <v>Q3 2019</v>
      </c>
      <c r="E8" s="228" t="str">
        <f>AktQuartKurz&amp;" "&amp;(AktJahr-1)</f>
        <v>Q3 2018</v>
      </c>
    </row>
    <row r="9" spans="1:5" ht="15.95" customHeight="1" x14ac:dyDescent="0.2">
      <c r="A9" s="223">
        <v>0</v>
      </c>
      <c r="B9" s="229" t="s">
        <v>372</v>
      </c>
      <c r="C9" s="230" t="s">
        <v>373</v>
      </c>
      <c r="D9" s="231">
        <v>3976.11</v>
      </c>
      <c r="E9" s="232">
        <v>3177.9859999999999</v>
      </c>
    </row>
    <row r="10" spans="1:5" s="233" customFormat="1" ht="20.100000000000001" customHeight="1" x14ac:dyDescent="0.2">
      <c r="A10" s="234">
        <v>0</v>
      </c>
      <c r="B10" s="235" t="s">
        <v>374</v>
      </c>
      <c r="C10" s="236" t="s">
        <v>375</v>
      </c>
      <c r="D10" s="237">
        <v>79.3</v>
      </c>
      <c r="E10" s="238">
        <v>90.7</v>
      </c>
    </row>
    <row r="11" spans="1:5" ht="8.1" customHeight="1" x14ac:dyDescent="0.2">
      <c r="A11" s="223">
        <v>0</v>
      </c>
      <c r="B11" s="239"/>
      <c r="C11" s="25"/>
      <c r="D11" s="25"/>
      <c r="E11" s="240"/>
    </row>
    <row r="12" spans="1:5" ht="15.95" customHeight="1" x14ac:dyDescent="0.2">
      <c r="A12" s="223">
        <v>0</v>
      </c>
      <c r="B12" s="241" t="s">
        <v>16</v>
      </c>
      <c r="C12" s="242" t="s">
        <v>373</v>
      </c>
      <c r="D12" s="243">
        <v>7655.2489999999998</v>
      </c>
      <c r="E12" s="244">
        <v>6573.9459999999999</v>
      </c>
    </row>
    <row r="13" spans="1:5" ht="30" customHeight="1" x14ac:dyDescent="0.2">
      <c r="A13" s="223">
        <v>0</v>
      </c>
      <c r="B13" s="245" t="s">
        <v>376</v>
      </c>
      <c r="C13" s="246" t="s">
        <v>373</v>
      </c>
      <c r="D13" s="247">
        <v>0</v>
      </c>
      <c r="E13" s="248">
        <v>0</v>
      </c>
    </row>
    <row r="14" spans="1:5" ht="30" customHeight="1" x14ac:dyDescent="0.2">
      <c r="A14" s="223">
        <v>0</v>
      </c>
      <c r="B14" s="245" t="s">
        <v>377</v>
      </c>
      <c r="C14" s="249" t="s">
        <v>373</v>
      </c>
      <c r="D14" s="247">
        <v>0</v>
      </c>
      <c r="E14" s="248">
        <v>0</v>
      </c>
    </row>
    <row r="15" spans="1:5" ht="30" customHeight="1" x14ac:dyDescent="0.2">
      <c r="A15" s="223">
        <v>0</v>
      </c>
      <c r="B15" s="245" t="s">
        <v>378</v>
      </c>
      <c r="C15" s="249" t="s">
        <v>373</v>
      </c>
      <c r="D15" s="247">
        <v>4.3999999999999997E-2</v>
      </c>
      <c r="E15" s="248">
        <v>0</v>
      </c>
    </row>
    <row r="16" spans="1:5" s="233" customFormat="1" ht="20.100000000000001" customHeight="1" x14ac:dyDescent="0.2">
      <c r="A16" s="234">
        <v>0</v>
      </c>
      <c r="B16" s="245" t="s">
        <v>379</v>
      </c>
      <c r="C16" s="249" t="s">
        <v>375</v>
      </c>
      <c r="D16" s="247">
        <v>69.599999999999994</v>
      </c>
      <c r="E16" s="248">
        <v>69.599999999999994</v>
      </c>
    </row>
    <row r="17" spans="1:5" ht="12.75" customHeight="1" x14ac:dyDescent="0.2">
      <c r="A17" s="223">
        <v>0</v>
      </c>
      <c r="B17" s="324" t="s">
        <v>380</v>
      </c>
      <c r="C17" s="246" t="s">
        <v>381</v>
      </c>
      <c r="D17" s="247">
        <v>0</v>
      </c>
      <c r="E17" s="248">
        <v>0</v>
      </c>
    </row>
    <row r="18" spans="1:5" ht="12.75" customHeight="1" x14ac:dyDescent="0.2">
      <c r="A18" s="223">
        <v>0</v>
      </c>
      <c r="B18" s="303"/>
      <c r="C18" s="249" t="s">
        <v>382</v>
      </c>
      <c r="D18" s="247">
        <v>48.185000000000002</v>
      </c>
      <c r="E18" s="248">
        <v>75.515000000000001</v>
      </c>
    </row>
    <row r="19" spans="1:5" ht="12.75" customHeight="1" x14ac:dyDescent="0.2">
      <c r="A19" s="223">
        <v>0</v>
      </c>
      <c r="B19" s="303"/>
      <c r="C19" s="249" t="s">
        <v>383</v>
      </c>
      <c r="D19" s="247">
        <v>0</v>
      </c>
      <c r="E19" s="248">
        <v>0</v>
      </c>
    </row>
    <row r="20" spans="1:5" ht="12.75" customHeight="1" x14ac:dyDescent="0.2">
      <c r="A20" s="223"/>
      <c r="B20" s="303"/>
      <c r="C20" s="249" t="s">
        <v>384</v>
      </c>
      <c r="D20" s="247">
        <v>0</v>
      </c>
      <c r="E20" s="248">
        <v>0</v>
      </c>
    </row>
    <row r="21" spans="1:5" ht="12.75" customHeight="1" x14ac:dyDescent="0.2">
      <c r="A21" s="223"/>
      <c r="B21" s="303"/>
      <c r="C21" s="249" t="s">
        <v>385</v>
      </c>
      <c r="D21" s="247">
        <v>490.63900000000001</v>
      </c>
      <c r="E21" s="248">
        <v>307.43700000000001</v>
      </c>
    </row>
    <row r="22" spans="1:5" ht="12.75" customHeight="1" x14ac:dyDescent="0.2">
      <c r="A22" s="223"/>
      <c r="B22" s="303"/>
      <c r="C22" s="249" t="s">
        <v>386</v>
      </c>
      <c r="D22" s="247">
        <v>0</v>
      </c>
      <c r="E22" s="248">
        <v>0</v>
      </c>
    </row>
    <row r="23" spans="1:5" ht="12.75" customHeight="1" x14ac:dyDescent="0.2">
      <c r="A23" s="223"/>
      <c r="B23" s="303"/>
      <c r="C23" s="249" t="s">
        <v>387</v>
      </c>
      <c r="D23" s="247">
        <v>0</v>
      </c>
      <c r="E23" s="248">
        <v>0</v>
      </c>
    </row>
    <row r="24" spans="1:5" ht="12.75" customHeight="1" x14ac:dyDescent="0.2">
      <c r="A24" s="223"/>
      <c r="B24" s="303"/>
      <c r="C24" s="249" t="s">
        <v>388</v>
      </c>
      <c r="D24" s="247">
        <v>0</v>
      </c>
      <c r="E24" s="248">
        <v>0</v>
      </c>
    </row>
    <row r="25" spans="1:5" ht="12.75" customHeight="1" x14ac:dyDescent="0.2">
      <c r="A25" s="223"/>
      <c r="B25" s="303"/>
      <c r="C25" s="249" t="s">
        <v>389</v>
      </c>
      <c r="D25" s="247">
        <v>0</v>
      </c>
      <c r="E25" s="248">
        <v>0</v>
      </c>
    </row>
    <row r="26" spans="1:5" ht="12.75" customHeight="1" x14ac:dyDescent="0.2">
      <c r="A26" s="223"/>
      <c r="B26" s="303"/>
      <c r="C26" s="249" t="s">
        <v>390</v>
      </c>
      <c r="D26" s="247">
        <v>0</v>
      </c>
      <c r="E26" s="248">
        <v>-212.886</v>
      </c>
    </row>
    <row r="27" spans="1:5" ht="12.75" customHeight="1" x14ac:dyDescent="0.2">
      <c r="A27" s="223">
        <v>0</v>
      </c>
      <c r="B27" s="250"/>
      <c r="C27" s="249" t="s">
        <v>391</v>
      </c>
      <c r="D27" s="247">
        <v>0</v>
      </c>
      <c r="E27" s="248">
        <v>0</v>
      </c>
    </row>
    <row r="28" spans="1:5" ht="30" customHeight="1" x14ac:dyDescent="0.2">
      <c r="A28" s="223">
        <v>0</v>
      </c>
      <c r="B28" s="251" t="s">
        <v>392</v>
      </c>
      <c r="C28" s="249" t="s">
        <v>393</v>
      </c>
      <c r="D28" s="247">
        <v>4.34</v>
      </c>
      <c r="E28" s="248">
        <v>4.4000000000000004</v>
      </c>
    </row>
    <row r="29" spans="1:5" ht="20.100000000000001" customHeight="1" x14ac:dyDescent="0.2">
      <c r="A29" s="223">
        <v>0</v>
      </c>
      <c r="B29" s="251" t="s">
        <v>394</v>
      </c>
      <c r="C29" s="249" t="s">
        <v>375</v>
      </c>
      <c r="D29" s="247">
        <v>56.54</v>
      </c>
      <c r="E29" s="248">
        <v>56.8</v>
      </c>
    </row>
    <row r="30" spans="1:5" ht="20.100000000000001" customHeight="1" x14ac:dyDescent="0.2">
      <c r="A30" s="223">
        <v>0</v>
      </c>
      <c r="B30" s="252" t="s">
        <v>395</v>
      </c>
      <c r="C30" s="253" t="s">
        <v>375</v>
      </c>
      <c r="D30" s="254">
        <v>0</v>
      </c>
      <c r="E30" s="255">
        <v>0</v>
      </c>
    </row>
    <row r="31" spans="1:5" ht="30" customHeight="1" x14ac:dyDescent="0.2">
      <c r="B31" s="325"/>
      <c r="C31" s="303"/>
      <c r="D31" s="303"/>
      <c r="E31" s="303"/>
    </row>
    <row r="32" spans="1:5" ht="24.95" customHeight="1" x14ac:dyDescent="0.2">
      <c r="A32" s="223">
        <v>1</v>
      </c>
      <c r="B32" s="224" t="s">
        <v>36</v>
      </c>
      <c r="C32" s="25"/>
      <c r="D32" s="25"/>
      <c r="E32" s="25"/>
    </row>
    <row r="33" spans="1:5" ht="12.75" customHeight="1" x14ac:dyDescent="0.2">
      <c r="A33" s="223">
        <v>1</v>
      </c>
      <c r="B33" s="225"/>
      <c r="C33" s="226"/>
      <c r="D33" s="227" t="str">
        <f>AktQuartKurz&amp;" "&amp;AktJahr</f>
        <v>Q3 2019</v>
      </c>
      <c r="E33" s="228" t="str">
        <f>AktQuartKurz&amp;" "&amp;(AktJahr-1)</f>
        <v>Q3 2018</v>
      </c>
    </row>
    <row r="34" spans="1:5" ht="15.95" customHeight="1" x14ac:dyDescent="0.2">
      <c r="A34" s="223">
        <v>1</v>
      </c>
      <c r="B34" s="229" t="s">
        <v>372</v>
      </c>
      <c r="C34" s="256" t="s">
        <v>373</v>
      </c>
      <c r="D34" s="257">
        <v>18167.257000000001</v>
      </c>
      <c r="E34" s="258">
        <v>17751.995999999999</v>
      </c>
    </row>
    <row r="35" spans="1:5" ht="20.100000000000001" customHeight="1" x14ac:dyDescent="0.2">
      <c r="A35" s="223">
        <v>1</v>
      </c>
      <c r="B35" s="235" t="s">
        <v>374</v>
      </c>
      <c r="C35" s="236" t="s">
        <v>375</v>
      </c>
      <c r="D35" s="237">
        <v>89.6</v>
      </c>
      <c r="E35" s="238">
        <v>90.5</v>
      </c>
    </row>
    <row r="36" spans="1:5" ht="8.1" customHeight="1" x14ac:dyDescent="0.2">
      <c r="A36" s="223">
        <v>1</v>
      </c>
      <c r="B36" s="239"/>
      <c r="C36" s="25"/>
      <c r="D36" s="25"/>
      <c r="E36" s="240"/>
    </row>
    <row r="37" spans="1:5" ht="15.95" customHeight="1" x14ac:dyDescent="0.2">
      <c r="A37" s="223">
        <v>1</v>
      </c>
      <c r="B37" s="241" t="s">
        <v>16</v>
      </c>
      <c r="C37" s="259" t="s">
        <v>373</v>
      </c>
      <c r="D37" s="260">
        <v>22651.15</v>
      </c>
      <c r="E37" s="261">
        <v>22772.847000000002</v>
      </c>
    </row>
    <row r="38" spans="1:5" ht="15.95" hidden="1" customHeight="1" x14ac:dyDescent="0.2">
      <c r="A38" s="223">
        <v>1</v>
      </c>
      <c r="B38" s="262"/>
      <c r="C38" s="246" t="s">
        <v>373</v>
      </c>
      <c r="D38" s="263">
        <v>0</v>
      </c>
      <c r="E38" s="264">
        <v>0</v>
      </c>
    </row>
    <row r="39" spans="1:5" ht="30" customHeight="1" x14ac:dyDescent="0.2">
      <c r="A39" s="223">
        <v>1</v>
      </c>
      <c r="B39" s="245" t="s">
        <v>396</v>
      </c>
      <c r="C39" s="249" t="s">
        <v>373</v>
      </c>
      <c r="D39" s="247">
        <v>0</v>
      </c>
      <c r="E39" s="248">
        <v>0</v>
      </c>
    </row>
    <row r="40" spans="1:5" ht="12.75" hidden="1" customHeight="1" x14ac:dyDescent="0.2">
      <c r="A40" s="223">
        <v>1</v>
      </c>
      <c r="B40" s="265"/>
      <c r="C40" s="249" t="s">
        <v>373</v>
      </c>
      <c r="D40" s="247">
        <v>0</v>
      </c>
      <c r="E40" s="248">
        <v>0</v>
      </c>
    </row>
    <row r="41" spans="1:5" ht="20.100000000000001" customHeight="1" x14ac:dyDescent="0.2">
      <c r="A41" s="223">
        <v>1</v>
      </c>
      <c r="B41" s="251" t="s">
        <v>379</v>
      </c>
      <c r="C41" s="249" t="s">
        <v>375</v>
      </c>
      <c r="D41" s="247">
        <v>92.2</v>
      </c>
      <c r="E41" s="248">
        <v>93.5</v>
      </c>
    </row>
    <row r="42" spans="1:5" ht="12.75" customHeight="1" x14ac:dyDescent="0.2">
      <c r="A42" s="223">
        <v>1</v>
      </c>
      <c r="B42" s="324" t="s">
        <v>380</v>
      </c>
      <c r="C42" s="249" t="s">
        <v>381</v>
      </c>
      <c r="D42" s="247">
        <v>20.061</v>
      </c>
      <c r="E42" s="248">
        <v>18.646999999999998</v>
      </c>
    </row>
    <row r="43" spans="1:5" ht="12.75" customHeight="1" x14ac:dyDescent="0.2">
      <c r="A43" s="223"/>
      <c r="B43" s="303"/>
      <c r="C43" s="249" t="s">
        <v>382</v>
      </c>
      <c r="D43" s="247">
        <v>4.5579999999999998</v>
      </c>
      <c r="E43" s="248">
        <v>4.734</v>
      </c>
    </row>
    <row r="44" spans="1:5" ht="12.75" customHeight="1" x14ac:dyDescent="0.2">
      <c r="A44" s="223"/>
      <c r="B44" s="303"/>
      <c r="C44" s="249" t="s">
        <v>383</v>
      </c>
      <c r="D44" s="247">
        <v>0</v>
      </c>
      <c r="E44" s="248">
        <v>0</v>
      </c>
    </row>
    <row r="45" spans="1:5" ht="12.75" customHeight="1" x14ac:dyDescent="0.2">
      <c r="A45" s="223"/>
      <c r="B45" s="303"/>
      <c r="C45" s="249" t="s">
        <v>384</v>
      </c>
      <c r="D45" s="247">
        <v>0</v>
      </c>
      <c r="E45" s="248">
        <v>0</v>
      </c>
    </row>
    <row r="46" spans="1:5" ht="12.75" customHeight="1" x14ac:dyDescent="0.2">
      <c r="A46" s="223"/>
      <c r="B46" s="303"/>
      <c r="C46" s="249" t="s">
        <v>385</v>
      </c>
      <c r="D46" s="247">
        <v>371.43</v>
      </c>
      <c r="E46" s="248">
        <v>191.97399999999999</v>
      </c>
    </row>
    <row r="47" spans="1:5" ht="12.75" customHeight="1" x14ac:dyDescent="0.2">
      <c r="A47" s="223"/>
      <c r="B47" s="266"/>
      <c r="C47" s="249" t="s">
        <v>386</v>
      </c>
      <c r="D47" s="247">
        <v>0</v>
      </c>
      <c r="E47" s="248">
        <v>0</v>
      </c>
    </row>
    <row r="48" spans="1:5" ht="12.75" customHeight="1" x14ac:dyDescent="0.2">
      <c r="A48" s="223"/>
      <c r="B48" s="266"/>
      <c r="C48" s="249" t="s">
        <v>387</v>
      </c>
      <c r="D48" s="247">
        <v>0</v>
      </c>
      <c r="E48" s="248">
        <v>0</v>
      </c>
    </row>
    <row r="49" spans="1:5" ht="12.75" customHeight="1" x14ac:dyDescent="0.2">
      <c r="A49" s="223"/>
      <c r="B49" s="266"/>
      <c r="C49" s="249" t="s">
        <v>388</v>
      </c>
      <c r="D49" s="247">
        <v>0</v>
      </c>
      <c r="E49" s="248">
        <v>0</v>
      </c>
    </row>
    <row r="50" spans="1:5" ht="12.75" customHeight="1" x14ac:dyDescent="0.2">
      <c r="A50" s="223">
        <v>1</v>
      </c>
      <c r="B50" s="266"/>
      <c r="C50" s="249" t="s">
        <v>389</v>
      </c>
      <c r="D50" s="247">
        <v>0</v>
      </c>
      <c r="E50" s="248">
        <v>0</v>
      </c>
    </row>
    <row r="51" spans="1:5" ht="12.75" customHeight="1" x14ac:dyDescent="0.2">
      <c r="A51" s="223">
        <v>1</v>
      </c>
      <c r="B51" s="266"/>
      <c r="C51" s="249" t="s">
        <v>390</v>
      </c>
      <c r="D51" s="247">
        <v>-189.80600000000001</v>
      </c>
      <c r="E51" s="248">
        <v>214.62</v>
      </c>
    </row>
    <row r="52" spans="1:5" ht="12.75" customHeight="1" x14ac:dyDescent="0.2">
      <c r="A52" s="223">
        <v>1</v>
      </c>
      <c r="B52" s="267"/>
      <c r="C52" s="253" t="s">
        <v>391</v>
      </c>
      <c r="D52" s="254">
        <v>0</v>
      </c>
      <c r="E52" s="255">
        <v>0</v>
      </c>
    </row>
    <row r="53" spans="1:5" ht="12.75" hidden="1" customHeight="1" x14ac:dyDescent="0.2">
      <c r="B53" s="250"/>
      <c r="C53" s="246" t="s">
        <v>393</v>
      </c>
      <c r="D53" s="263">
        <v>0</v>
      </c>
      <c r="E53" s="264">
        <v>0</v>
      </c>
    </row>
    <row r="54" spans="1:5" ht="12.75" hidden="1" customHeight="1" x14ac:dyDescent="0.2">
      <c r="B54" s="268"/>
      <c r="C54" s="249" t="s">
        <v>375</v>
      </c>
      <c r="D54" s="247">
        <v>0</v>
      </c>
      <c r="E54" s="248">
        <v>0</v>
      </c>
    </row>
    <row r="55" spans="1:5" ht="12.75" hidden="1" customHeight="1" x14ac:dyDescent="0.2">
      <c r="B55" s="269"/>
      <c r="C55" s="253" t="s">
        <v>375</v>
      </c>
      <c r="D55" s="254">
        <v>0</v>
      </c>
      <c r="E55" s="255">
        <v>0</v>
      </c>
    </row>
    <row r="56" spans="1:5" ht="24.95" customHeight="1" x14ac:dyDescent="0.2"/>
    <row r="57" spans="1:5" ht="24.95" hidden="1" customHeight="1" x14ac:dyDescent="0.2">
      <c r="A57" s="223">
        <v>2</v>
      </c>
      <c r="B57" s="224" t="s">
        <v>21</v>
      </c>
      <c r="C57" s="25"/>
      <c r="D57" s="25"/>
      <c r="E57" s="25"/>
    </row>
    <row r="58" spans="1:5" ht="12.75" hidden="1" customHeight="1" x14ac:dyDescent="0.2">
      <c r="A58" s="223">
        <v>2</v>
      </c>
      <c r="B58" s="225"/>
      <c r="C58" s="226"/>
      <c r="D58" s="227" t="str">
        <f>AktQuartKurz&amp;" "&amp;AktJahr</f>
        <v>Q3 2019</v>
      </c>
      <c r="E58" s="228" t="str">
        <f>AktQuartKurz&amp;" "&amp;(AktJahr-1)</f>
        <v>Q3 2018</v>
      </c>
    </row>
    <row r="59" spans="1:5" ht="15.95" hidden="1" customHeight="1" x14ac:dyDescent="0.2">
      <c r="A59" s="223">
        <v>2</v>
      </c>
      <c r="B59" s="229" t="s">
        <v>372</v>
      </c>
      <c r="C59" s="256" t="s">
        <v>373</v>
      </c>
      <c r="D59" s="257">
        <v>0</v>
      </c>
      <c r="E59" s="258">
        <v>0</v>
      </c>
    </row>
    <row r="60" spans="1:5" ht="20.100000000000001" hidden="1" customHeight="1" x14ac:dyDescent="0.2">
      <c r="A60" s="223">
        <v>2</v>
      </c>
      <c r="B60" s="235" t="s">
        <v>374</v>
      </c>
      <c r="C60" s="236" t="s">
        <v>375</v>
      </c>
      <c r="D60" s="237">
        <v>0</v>
      </c>
      <c r="E60" s="238">
        <v>0</v>
      </c>
    </row>
    <row r="61" spans="1:5" ht="8.1" hidden="1" customHeight="1" x14ac:dyDescent="0.2">
      <c r="A61" s="223">
        <v>2</v>
      </c>
      <c r="B61" s="239"/>
      <c r="C61" s="25"/>
      <c r="D61" s="25"/>
      <c r="E61" s="240"/>
    </row>
    <row r="62" spans="1:5" ht="15.95" hidden="1" customHeight="1" x14ac:dyDescent="0.2">
      <c r="A62" s="223">
        <v>2</v>
      </c>
      <c r="B62" s="241" t="s">
        <v>16</v>
      </c>
      <c r="C62" s="259" t="s">
        <v>373</v>
      </c>
      <c r="D62" s="260">
        <v>0</v>
      </c>
      <c r="E62" s="261">
        <v>0</v>
      </c>
    </row>
    <row r="63" spans="1:5" ht="30" hidden="1" customHeight="1" x14ac:dyDescent="0.2">
      <c r="A63" s="223">
        <v>2</v>
      </c>
      <c r="B63" s="270" t="s">
        <v>397</v>
      </c>
      <c r="C63" s="246" t="s">
        <v>373</v>
      </c>
      <c r="D63" s="263">
        <v>0</v>
      </c>
      <c r="E63" s="264">
        <v>0</v>
      </c>
    </row>
    <row r="64" spans="1:5" ht="30" hidden="1" customHeight="1" x14ac:dyDescent="0.2">
      <c r="A64" s="223">
        <v>2</v>
      </c>
      <c r="B64" s="245" t="s">
        <v>398</v>
      </c>
      <c r="C64" s="249" t="s">
        <v>373</v>
      </c>
      <c r="D64" s="247">
        <v>0</v>
      </c>
      <c r="E64" s="248">
        <v>0</v>
      </c>
    </row>
    <row r="65" spans="1:5" ht="30" hidden="1" customHeight="1" x14ac:dyDescent="0.2">
      <c r="A65" s="223">
        <v>2</v>
      </c>
      <c r="B65" s="265" t="s">
        <v>399</v>
      </c>
      <c r="C65" s="249" t="s">
        <v>373</v>
      </c>
      <c r="D65" s="247">
        <v>0</v>
      </c>
      <c r="E65" s="248">
        <v>0</v>
      </c>
    </row>
    <row r="66" spans="1:5" ht="20.100000000000001" hidden="1" customHeight="1" x14ac:dyDescent="0.2">
      <c r="A66" s="223">
        <v>2</v>
      </c>
      <c r="B66" s="251" t="s">
        <v>379</v>
      </c>
      <c r="C66" s="249" t="s">
        <v>375</v>
      </c>
      <c r="D66" s="247">
        <v>0</v>
      </c>
      <c r="E66" s="248">
        <v>0</v>
      </c>
    </row>
    <row r="67" spans="1:5" ht="12.75" hidden="1" customHeight="1" x14ac:dyDescent="0.2">
      <c r="A67" s="223">
        <v>2</v>
      </c>
      <c r="B67" s="324" t="s">
        <v>400</v>
      </c>
      <c r="C67" s="249" t="s">
        <v>381</v>
      </c>
      <c r="D67" s="247">
        <v>0</v>
      </c>
      <c r="E67" s="248">
        <v>0</v>
      </c>
    </row>
    <row r="68" spans="1:5" ht="12.75" hidden="1" customHeight="1" x14ac:dyDescent="0.2">
      <c r="A68" s="223">
        <v>2</v>
      </c>
      <c r="B68" s="303"/>
      <c r="C68" s="249" t="s">
        <v>382</v>
      </c>
      <c r="D68" s="247">
        <v>0</v>
      </c>
      <c r="E68" s="248">
        <v>0</v>
      </c>
    </row>
    <row r="69" spans="1:5" ht="12.75" hidden="1" customHeight="1" x14ac:dyDescent="0.2">
      <c r="A69" s="223"/>
      <c r="B69" s="303"/>
      <c r="C69" s="249" t="s">
        <v>383</v>
      </c>
      <c r="D69" s="247">
        <v>0</v>
      </c>
      <c r="E69" s="248">
        <v>0</v>
      </c>
    </row>
    <row r="70" spans="1:5" ht="12.75" hidden="1" customHeight="1" x14ac:dyDescent="0.2">
      <c r="A70" s="223"/>
      <c r="B70" s="303"/>
      <c r="C70" s="249" t="s">
        <v>384</v>
      </c>
      <c r="D70" s="247">
        <v>0</v>
      </c>
      <c r="E70" s="248">
        <v>0</v>
      </c>
    </row>
    <row r="71" spans="1:5" ht="12.75" hidden="1" customHeight="1" x14ac:dyDescent="0.2">
      <c r="A71" s="223"/>
      <c r="B71" s="303"/>
      <c r="C71" s="249" t="s">
        <v>385</v>
      </c>
      <c r="D71" s="247">
        <v>0</v>
      </c>
      <c r="E71" s="248">
        <v>0</v>
      </c>
    </row>
    <row r="72" spans="1:5" ht="12.75" hidden="1" customHeight="1" x14ac:dyDescent="0.2">
      <c r="A72" s="223"/>
      <c r="B72" s="266"/>
      <c r="C72" s="249" t="s">
        <v>386</v>
      </c>
      <c r="D72" s="247">
        <v>0</v>
      </c>
      <c r="E72" s="248">
        <v>0</v>
      </c>
    </row>
    <row r="73" spans="1:5" ht="12.75" hidden="1" customHeight="1" x14ac:dyDescent="0.2">
      <c r="A73" s="223"/>
      <c r="B73" s="266"/>
      <c r="C73" s="249" t="s">
        <v>387</v>
      </c>
      <c r="D73" s="247">
        <v>0</v>
      </c>
      <c r="E73" s="248">
        <v>0</v>
      </c>
    </row>
    <row r="74" spans="1:5" ht="12.75" hidden="1" customHeight="1" x14ac:dyDescent="0.2">
      <c r="A74" s="223"/>
      <c r="B74" s="266"/>
      <c r="C74" s="249" t="s">
        <v>388</v>
      </c>
      <c r="D74" s="247">
        <v>0</v>
      </c>
      <c r="E74" s="248">
        <v>0</v>
      </c>
    </row>
    <row r="75" spans="1:5" ht="12.75" hidden="1" customHeight="1" x14ac:dyDescent="0.2">
      <c r="A75" s="223"/>
      <c r="B75" s="266"/>
      <c r="C75" s="249" t="s">
        <v>389</v>
      </c>
      <c r="D75" s="247">
        <v>0</v>
      </c>
      <c r="E75" s="248">
        <v>0</v>
      </c>
    </row>
    <row r="76" spans="1:5" ht="12.75" hidden="1" customHeight="1" x14ac:dyDescent="0.2">
      <c r="A76" s="223">
        <v>2</v>
      </c>
      <c r="B76" s="266"/>
      <c r="C76" s="249" t="s">
        <v>390</v>
      </c>
      <c r="D76" s="247">
        <v>0</v>
      </c>
      <c r="E76" s="248">
        <v>0</v>
      </c>
    </row>
    <row r="77" spans="1:5" ht="12.75" hidden="1" customHeight="1" x14ac:dyDescent="0.2">
      <c r="A77" s="223">
        <v>2</v>
      </c>
      <c r="B77" s="267"/>
      <c r="C77" s="253" t="s">
        <v>391</v>
      </c>
      <c r="D77" s="254">
        <v>0</v>
      </c>
      <c r="E77" s="255">
        <v>0</v>
      </c>
    </row>
    <row r="78" spans="1:5" ht="12.75" hidden="1" customHeight="1" x14ac:dyDescent="0.2">
      <c r="B78" s="250"/>
      <c r="C78" s="246" t="s">
        <v>393</v>
      </c>
      <c r="D78" s="263">
        <v>0</v>
      </c>
      <c r="E78" s="264">
        <v>0</v>
      </c>
    </row>
    <row r="79" spans="1:5" ht="12.75" hidden="1" customHeight="1" x14ac:dyDescent="0.2">
      <c r="B79" s="268"/>
      <c r="C79" s="249" t="s">
        <v>375</v>
      </c>
      <c r="D79" s="247">
        <v>0</v>
      </c>
      <c r="E79" s="248">
        <v>0</v>
      </c>
    </row>
    <row r="80" spans="1:5" ht="12.75" hidden="1" customHeight="1" x14ac:dyDescent="0.2">
      <c r="B80" s="269"/>
      <c r="C80" s="253" t="s">
        <v>375</v>
      </c>
      <c r="D80" s="254">
        <v>0</v>
      </c>
      <c r="E80" s="255">
        <v>0</v>
      </c>
    </row>
    <row r="81" spans="1:5" ht="24.95" hidden="1" customHeight="1" x14ac:dyDescent="0.2"/>
    <row r="82" spans="1:5" ht="24.95" hidden="1" customHeight="1" x14ac:dyDescent="0.2">
      <c r="A82" s="223">
        <v>3</v>
      </c>
      <c r="B82" s="224" t="s">
        <v>22</v>
      </c>
      <c r="C82" s="25"/>
      <c r="D82" s="25"/>
      <c r="E82" s="25"/>
    </row>
    <row r="83" spans="1:5" ht="12.75" hidden="1" customHeight="1" x14ac:dyDescent="0.2">
      <c r="A83" s="223">
        <v>3</v>
      </c>
      <c r="B83" s="225"/>
      <c r="C83" s="226"/>
      <c r="D83" s="227" t="str">
        <f>AktQuartKurz&amp;" "&amp;AktJahr</f>
        <v>Q3 2019</v>
      </c>
      <c r="E83" s="228" t="str">
        <f>AktQuartKurz&amp;" "&amp;(AktJahr-1)</f>
        <v>Q3 2018</v>
      </c>
    </row>
    <row r="84" spans="1:5" ht="15.95" hidden="1" customHeight="1" x14ac:dyDescent="0.2">
      <c r="A84" s="223">
        <v>3</v>
      </c>
      <c r="B84" s="229" t="s">
        <v>372</v>
      </c>
      <c r="C84" s="256" t="s">
        <v>373</v>
      </c>
      <c r="D84" s="257">
        <v>0</v>
      </c>
      <c r="E84" s="258">
        <v>0</v>
      </c>
    </row>
    <row r="85" spans="1:5" ht="20.100000000000001" hidden="1" customHeight="1" x14ac:dyDescent="0.2">
      <c r="A85" s="223">
        <v>3</v>
      </c>
      <c r="B85" s="235" t="s">
        <v>374</v>
      </c>
      <c r="C85" s="236" t="s">
        <v>375</v>
      </c>
      <c r="D85" s="237">
        <v>0</v>
      </c>
      <c r="E85" s="238">
        <v>0</v>
      </c>
    </row>
    <row r="86" spans="1:5" ht="8.1" hidden="1" customHeight="1" x14ac:dyDescent="0.2">
      <c r="A86" s="223">
        <v>3</v>
      </c>
      <c r="B86" s="239"/>
      <c r="C86" s="25"/>
      <c r="D86" s="25"/>
      <c r="E86" s="240"/>
    </row>
    <row r="87" spans="1:5" ht="15.95" hidden="1" customHeight="1" x14ac:dyDescent="0.2">
      <c r="A87" s="223">
        <v>3</v>
      </c>
      <c r="B87" s="241" t="s">
        <v>16</v>
      </c>
      <c r="C87" s="259" t="s">
        <v>373</v>
      </c>
      <c r="D87" s="260">
        <v>0</v>
      </c>
      <c r="E87" s="261">
        <v>0</v>
      </c>
    </row>
    <row r="88" spans="1:5" ht="30" hidden="1" customHeight="1" x14ac:dyDescent="0.2">
      <c r="A88" s="223">
        <v>3</v>
      </c>
      <c r="B88" s="270" t="s">
        <v>401</v>
      </c>
      <c r="C88" s="246" t="s">
        <v>373</v>
      </c>
      <c r="D88" s="263">
        <v>0</v>
      </c>
      <c r="E88" s="264">
        <v>0</v>
      </c>
    </row>
    <row r="89" spans="1:5" ht="30" hidden="1" customHeight="1" x14ac:dyDescent="0.2">
      <c r="A89" s="223">
        <v>3</v>
      </c>
      <c r="B89" s="245" t="s">
        <v>402</v>
      </c>
      <c r="C89" s="249" t="s">
        <v>373</v>
      </c>
      <c r="D89" s="247">
        <v>0</v>
      </c>
      <c r="E89" s="248">
        <v>0</v>
      </c>
    </row>
    <row r="90" spans="1:5" ht="30" hidden="1" customHeight="1" x14ac:dyDescent="0.2">
      <c r="A90" s="223">
        <v>3</v>
      </c>
      <c r="B90" s="265" t="s">
        <v>403</v>
      </c>
      <c r="C90" s="249" t="s">
        <v>373</v>
      </c>
      <c r="D90" s="247">
        <v>0</v>
      </c>
      <c r="E90" s="248">
        <v>0</v>
      </c>
    </row>
    <row r="91" spans="1:5" ht="20.100000000000001" hidden="1" customHeight="1" x14ac:dyDescent="0.2">
      <c r="A91" s="223">
        <v>3</v>
      </c>
      <c r="B91" s="251" t="s">
        <v>379</v>
      </c>
      <c r="C91" s="249" t="s">
        <v>375</v>
      </c>
      <c r="D91" s="247">
        <v>0</v>
      </c>
      <c r="E91" s="248">
        <v>0</v>
      </c>
    </row>
    <row r="92" spans="1:5" ht="12.75" hidden="1" customHeight="1" x14ac:dyDescent="0.2">
      <c r="A92" s="223">
        <v>3</v>
      </c>
      <c r="B92" s="324" t="s">
        <v>380</v>
      </c>
      <c r="C92" s="249" t="s">
        <v>381</v>
      </c>
      <c r="D92" s="247">
        <v>0</v>
      </c>
      <c r="E92" s="248">
        <v>0</v>
      </c>
    </row>
    <row r="93" spans="1:5" ht="12.75" hidden="1" customHeight="1" x14ac:dyDescent="0.2">
      <c r="A93" s="223">
        <v>3</v>
      </c>
      <c r="B93" s="303"/>
      <c r="C93" s="249" t="s">
        <v>382</v>
      </c>
      <c r="D93" s="247">
        <v>0</v>
      </c>
      <c r="E93" s="248">
        <v>0</v>
      </c>
    </row>
    <row r="94" spans="1:5" ht="12.75" hidden="1" customHeight="1" x14ac:dyDescent="0.2">
      <c r="A94" s="223"/>
      <c r="B94" s="303"/>
      <c r="C94" s="249" t="s">
        <v>383</v>
      </c>
      <c r="D94" s="247">
        <v>0</v>
      </c>
      <c r="E94" s="248">
        <v>0</v>
      </c>
    </row>
    <row r="95" spans="1:5" ht="12.75" hidden="1" customHeight="1" x14ac:dyDescent="0.2">
      <c r="A95" s="223"/>
      <c r="B95" s="303"/>
      <c r="C95" s="249" t="s">
        <v>384</v>
      </c>
      <c r="D95" s="247">
        <v>0</v>
      </c>
      <c r="E95" s="248">
        <v>0</v>
      </c>
    </row>
    <row r="96" spans="1:5" ht="12.75" hidden="1" customHeight="1" x14ac:dyDescent="0.2">
      <c r="A96" s="223"/>
      <c r="B96" s="303"/>
      <c r="C96" s="249" t="s">
        <v>385</v>
      </c>
      <c r="D96" s="247">
        <v>0</v>
      </c>
      <c r="E96" s="248">
        <v>0</v>
      </c>
    </row>
    <row r="97" spans="1:5" ht="12.75" hidden="1" customHeight="1" x14ac:dyDescent="0.2">
      <c r="A97" s="223"/>
      <c r="B97" s="266"/>
      <c r="C97" s="249" t="s">
        <v>386</v>
      </c>
      <c r="D97" s="247">
        <v>0</v>
      </c>
      <c r="E97" s="248">
        <v>0</v>
      </c>
    </row>
    <row r="98" spans="1:5" ht="12.75" hidden="1" customHeight="1" x14ac:dyDescent="0.2">
      <c r="A98" s="223"/>
      <c r="B98" s="266"/>
      <c r="C98" s="249" t="s">
        <v>387</v>
      </c>
      <c r="D98" s="247">
        <v>0</v>
      </c>
      <c r="E98" s="248">
        <v>0</v>
      </c>
    </row>
    <row r="99" spans="1:5" ht="12.75" hidden="1" customHeight="1" x14ac:dyDescent="0.2">
      <c r="A99" s="223"/>
      <c r="B99" s="266"/>
      <c r="C99" s="249" t="s">
        <v>388</v>
      </c>
      <c r="D99" s="247">
        <v>0</v>
      </c>
      <c r="E99" s="248">
        <v>0</v>
      </c>
    </row>
    <row r="100" spans="1:5" ht="12.75" hidden="1" customHeight="1" x14ac:dyDescent="0.2">
      <c r="A100" s="223"/>
      <c r="B100" s="266"/>
      <c r="C100" s="249" t="s">
        <v>389</v>
      </c>
      <c r="D100" s="247">
        <v>0</v>
      </c>
      <c r="E100" s="248">
        <v>0</v>
      </c>
    </row>
    <row r="101" spans="1:5" ht="12.75" hidden="1" customHeight="1" x14ac:dyDescent="0.2">
      <c r="A101" s="223">
        <v>3</v>
      </c>
      <c r="B101" s="266"/>
      <c r="C101" s="249" t="s">
        <v>390</v>
      </c>
      <c r="D101" s="247">
        <v>0</v>
      </c>
      <c r="E101" s="248">
        <v>0</v>
      </c>
    </row>
    <row r="102" spans="1:5" ht="12.75" hidden="1" customHeight="1" x14ac:dyDescent="0.2">
      <c r="A102" s="223">
        <v>3</v>
      </c>
      <c r="B102" s="267"/>
      <c r="C102" s="253" t="s">
        <v>391</v>
      </c>
      <c r="D102" s="254">
        <v>0</v>
      </c>
      <c r="E102" s="255">
        <v>0</v>
      </c>
    </row>
    <row r="103" spans="1:5" ht="12.75" hidden="1" customHeight="1" x14ac:dyDescent="0.2">
      <c r="B103" s="250"/>
      <c r="C103" s="246" t="s">
        <v>393</v>
      </c>
      <c r="D103" s="263">
        <v>0</v>
      </c>
      <c r="E103" s="264">
        <v>0</v>
      </c>
    </row>
    <row r="104" spans="1:5" ht="12.75" hidden="1" customHeight="1" x14ac:dyDescent="0.2">
      <c r="B104" s="268"/>
      <c r="C104" s="249" t="s">
        <v>375</v>
      </c>
      <c r="D104" s="247">
        <v>0</v>
      </c>
      <c r="E104" s="248">
        <v>0</v>
      </c>
    </row>
    <row r="105" spans="1:5" ht="12.75" hidden="1" customHeight="1" x14ac:dyDescent="0.2">
      <c r="B105" s="269"/>
      <c r="C105" s="253" t="s">
        <v>375</v>
      </c>
      <c r="D105" s="254">
        <v>0</v>
      </c>
      <c r="E105" s="255">
        <v>0</v>
      </c>
    </row>
    <row r="106" spans="1:5" ht="12" customHeight="1" x14ac:dyDescent="0.2"/>
    <row r="107" spans="1:5" ht="20.100000000000001" customHeight="1" x14ac:dyDescent="0.2">
      <c r="B107" s="306" t="str">
        <f>IF(INT(AktJahrMonat)&gt;201503,"","Hinweis: Die Kennzahlen zu Pfandbriefen und zum Deckungsgeschäft werden erst ab Q2 2014 erfasst; 
für die vorausgehenden Quartale liegen bislang keine geeigneten Daten vor.")</f>
        <v/>
      </c>
      <c r="C107" s="303"/>
      <c r="D107" s="303"/>
      <c r="E107" s="303"/>
    </row>
    <row r="108" spans="1:5" ht="6" customHeight="1" x14ac:dyDescent="0.2"/>
  </sheetData>
  <mergeCells count="6">
    <mergeCell ref="B107:E107"/>
    <mergeCell ref="B17:B26"/>
    <mergeCell ref="B31:E31"/>
    <mergeCell ref="B42:B46"/>
    <mergeCell ref="B67:B71"/>
    <mergeCell ref="B92:B96"/>
  </mergeCells>
  <printOptions horizontalCentered="1"/>
  <pageMargins left="0.78749999999999998" right="0.78749999999999998" top="0.98402777777777795" bottom="0.98472222222222205" header="0.51180555555555496" footer="0.49236111111111103"/>
  <pageSetup paperSize="9" fitToHeight="0" orientation="portrait" r:id="rId1"/>
  <headerFooter>
    <oddFooter>&amp;L&amp;8 &amp;C&amp;8 &amp;R&amp;8 Seite &amp;P</oddFooter>
  </headerFooter>
  <rowBreaks count="6" manualBreakCount="6">
    <brk id="31" max="16383" man="1"/>
    <brk id="56" max="16383" man="1"/>
    <brk id="81" max="16383" man="1"/>
    <brk id="31" max="16383" man="1"/>
    <brk id="56" max="16383" man="1"/>
    <brk id="8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8"/>
  <sheetViews>
    <sheetView showGridLines="0" showRowColHeaders="0" zoomScale="75" zoomScaleNormal="75" workbookViewId="0">
      <selection activeCell="C3" sqref="C3"/>
    </sheetView>
  </sheetViews>
  <sheetFormatPr baseColWidth="10" defaultColWidth="9.140625" defaultRowHeight="15" x14ac:dyDescent="0.2"/>
  <cols>
    <col min="1" max="1" width="0.85546875" style="9" customWidth="1"/>
    <col min="2" max="2" width="15.140625" style="9" customWidth="1"/>
    <col min="3" max="3" width="12.28515625" style="9" customWidth="1"/>
    <col min="4" max="4" width="3.5703125" style="9" customWidth="1"/>
    <col min="5" max="5" width="15.5703125" style="9" customWidth="1"/>
    <col min="6" max="6" width="56.28515625" style="9" customWidth="1"/>
    <col min="7" max="7" width="4.28515625" style="9" customWidth="1"/>
    <col min="8" max="8" width="15.140625" style="9" customWidth="1"/>
    <col min="9" max="9" width="19.42578125" style="9" customWidth="1"/>
    <col min="10" max="10" width="23.140625" style="9" customWidth="1"/>
    <col min="11" max="11" width="4.42578125" style="9" customWidth="1"/>
    <col min="12" max="257" width="14.85546875" style="9" customWidth="1"/>
    <col min="258" max="1025" width="14.85546875" style="2" customWidth="1"/>
  </cols>
  <sheetData>
    <row r="1" spans="1:11" s="2" customFormat="1" ht="5.0999999999999996" customHeight="1" x14ac:dyDescent="0.2">
      <c r="A1"/>
    </row>
    <row r="2" spans="1:11" ht="15" customHeight="1" x14ac:dyDescent="0.2">
      <c r="B2" s="271" t="s">
        <v>404</v>
      </c>
      <c r="C2" s="272" t="s">
        <v>405</v>
      </c>
      <c r="D2" s="273"/>
      <c r="E2" s="271" t="s">
        <v>404</v>
      </c>
      <c r="F2" s="274" t="s">
        <v>406</v>
      </c>
      <c r="G2" s="273"/>
      <c r="H2" s="271" t="s">
        <v>404</v>
      </c>
      <c r="I2" s="275" t="s">
        <v>407</v>
      </c>
      <c r="J2" s="2"/>
      <c r="K2" s="276"/>
    </row>
    <row r="3" spans="1:11" ht="15" customHeight="1" x14ac:dyDescent="0.2">
      <c r="B3" s="277" t="s">
        <v>408</v>
      </c>
      <c r="C3" s="278" t="s">
        <v>409</v>
      </c>
      <c r="D3" s="279"/>
      <c r="E3" s="280" t="s">
        <v>410</v>
      </c>
      <c r="F3" s="281" t="s">
        <v>411</v>
      </c>
      <c r="G3" s="282"/>
      <c r="H3" s="282"/>
      <c r="I3" s="283" t="s">
        <v>412</v>
      </c>
      <c r="J3" s="2"/>
    </row>
    <row r="4" spans="1:11" ht="15" customHeight="1" x14ac:dyDescent="0.2">
      <c r="B4" s="277" t="s">
        <v>413</v>
      </c>
      <c r="C4" s="284" t="s">
        <v>414</v>
      </c>
      <c r="D4" s="285"/>
      <c r="E4" s="286" t="s">
        <v>415</v>
      </c>
      <c r="F4" s="281" t="s">
        <v>416</v>
      </c>
      <c r="G4" s="282"/>
      <c r="H4" s="277" t="s">
        <v>417</v>
      </c>
      <c r="I4" s="287" t="s">
        <v>418</v>
      </c>
      <c r="J4" s="2"/>
    </row>
    <row r="5" spans="1:11" ht="15" customHeight="1" x14ac:dyDescent="0.2">
      <c r="B5" s="277" t="s">
        <v>419</v>
      </c>
      <c r="C5" s="284">
        <v>9</v>
      </c>
      <c r="D5" s="285"/>
      <c r="E5" s="286" t="s">
        <v>420</v>
      </c>
      <c r="F5" s="281" t="str">
        <f>(Institut&amp;", erstellt am "&amp;TEXT(ErstDatum,"TT-MMMM-JJJJ")&amp;" mit "&amp;Version&amp;" bei "&amp;AusfInstitut)</f>
        <v>BLB, erstellt am 21-Oktober-2019 mit V(3.10) bei BAR</v>
      </c>
      <c r="G5" s="282"/>
      <c r="H5" s="277" t="s">
        <v>421</v>
      </c>
      <c r="I5" s="287" t="s">
        <v>422</v>
      </c>
      <c r="J5" s="2"/>
    </row>
    <row r="6" spans="1:11" ht="15" customHeight="1" x14ac:dyDescent="0.2">
      <c r="B6" s="277" t="s">
        <v>423</v>
      </c>
      <c r="C6" s="288"/>
      <c r="D6" s="282"/>
      <c r="E6" s="277" t="s">
        <v>424</v>
      </c>
      <c r="F6" s="281" t="s">
        <v>425</v>
      </c>
      <c r="G6" s="282"/>
      <c r="H6" s="277" t="s">
        <v>426</v>
      </c>
      <c r="I6" s="289"/>
      <c r="J6" s="2" t="s">
        <v>427</v>
      </c>
    </row>
    <row r="7" spans="1:11" ht="15" customHeight="1" x14ac:dyDescent="0.2">
      <c r="B7" s="277" t="s">
        <v>428</v>
      </c>
      <c r="C7" s="288" t="s">
        <v>429</v>
      </c>
      <c r="D7" s="282"/>
      <c r="E7" s="277" t="s">
        <v>430</v>
      </c>
      <c r="F7" s="281" t="str">
        <f>IF(LOWER(Institut)="vdp","Verband",IF(UPPER(Institut)="VDH","Verband","Institut "&amp;Institut))</f>
        <v>Institut BLB</v>
      </c>
      <c r="G7" s="282"/>
      <c r="H7" s="277" t="s">
        <v>431</v>
      </c>
      <c r="I7" s="290" t="s">
        <v>432</v>
      </c>
      <c r="J7" s="282" t="s">
        <v>433</v>
      </c>
    </row>
    <row r="8" spans="1:11" ht="15" customHeight="1" x14ac:dyDescent="0.2">
      <c r="B8" s="277" t="s">
        <v>434</v>
      </c>
      <c r="C8" s="288" t="s">
        <v>0</v>
      </c>
      <c r="D8" s="282"/>
      <c r="E8" s="277" t="s">
        <v>435</v>
      </c>
      <c r="F8" s="281" t="str">
        <f>IF(AuswertBasis="Verband",IF(TvDatenart="T","vdp-Mitgliedsinstitute",IF(TvDatenart="F","Fremdinstitute",IF(TvDatenart="*","alle Pfandbriefemittenten","???"))),AuswertBasis)</f>
        <v>Institut BLB</v>
      </c>
      <c r="G8" s="282"/>
      <c r="H8" s="277" t="s">
        <v>436</v>
      </c>
      <c r="I8" s="290" t="s">
        <v>437</v>
      </c>
      <c r="J8" s="282" t="s">
        <v>438</v>
      </c>
    </row>
    <row r="9" spans="1:11" ht="15" customHeight="1" x14ac:dyDescent="0.2">
      <c r="B9" s="277" t="s">
        <v>439</v>
      </c>
      <c r="C9" s="288" t="s">
        <v>440</v>
      </c>
      <c r="D9" s="282"/>
      <c r="E9" s="277" t="s">
        <v>441</v>
      </c>
      <c r="F9" s="291">
        <f>DATE(AktJahr,AktMonat+1,0)</f>
        <v>43738</v>
      </c>
      <c r="G9" s="279"/>
      <c r="H9" s="277" t="s">
        <v>442</v>
      </c>
      <c r="I9" s="282" t="str">
        <f>(AktJahr&amp;RIGHT("0"&amp;AktMonat,2))</f>
        <v>201909</v>
      </c>
      <c r="J9" s="2" t="s">
        <v>443</v>
      </c>
    </row>
    <row r="10" spans="1:11" ht="15" customHeight="1" x14ac:dyDescent="0.2">
      <c r="B10" s="277" t="s">
        <v>444</v>
      </c>
      <c r="C10" s="288" t="s">
        <v>445</v>
      </c>
      <c r="D10" s="282"/>
      <c r="E10" s="277" t="s">
        <v>446</v>
      </c>
      <c r="F10" s="281" t="str">
        <f>"V"&amp;ProgVersNr&amp;"("&amp;MapVersNr&amp;")"</f>
        <v>V(3.10)</v>
      </c>
      <c r="G10" s="282"/>
      <c r="H10" s="282"/>
      <c r="I10" s="282"/>
    </row>
    <row r="11" spans="1:11" ht="15" customHeight="1" x14ac:dyDescent="0.2">
      <c r="B11" s="277" t="s">
        <v>447</v>
      </c>
      <c r="C11" s="292"/>
      <c r="D11" s="293"/>
      <c r="E11" s="294" t="s">
        <v>448</v>
      </c>
      <c r="F11" s="281" t="str">
        <f>WaehrEinheit&amp;". "&amp;Waehrung</f>
        <v>Mio. €</v>
      </c>
      <c r="G11" s="282"/>
      <c r="H11" s="282"/>
      <c r="I11" s="282"/>
    </row>
    <row r="12" spans="1:11" ht="15" customHeight="1" x14ac:dyDescent="0.2">
      <c r="B12" s="277" t="s">
        <v>449</v>
      </c>
      <c r="C12" s="278"/>
      <c r="D12" s="293"/>
      <c r="E12" s="294" t="s">
        <v>450</v>
      </c>
      <c r="F12" s="281" t="str">
        <f>(AktMonat/3)&amp;". Quartal"</f>
        <v>3. Quartal</v>
      </c>
      <c r="G12" s="282"/>
      <c r="H12" s="282"/>
      <c r="I12" s="282"/>
    </row>
    <row r="13" spans="1:11" ht="15" customHeight="1" x14ac:dyDescent="0.2">
      <c r="B13" s="277" t="s">
        <v>451</v>
      </c>
      <c r="C13" s="288" t="s">
        <v>452</v>
      </c>
      <c r="D13" s="282"/>
      <c r="E13" s="277" t="s">
        <v>453</v>
      </c>
      <c r="F13" s="281" t="str">
        <f>AktQuartal&amp;" "&amp;AktJahr&amp;IF(AuswertBasis="Verband"," ("&amp;TvInstitute&amp;")","")</f>
        <v>3. Quartal 2019</v>
      </c>
      <c r="G13" s="282"/>
      <c r="H13" s="282"/>
      <c r="I13" s="282"/>
    </row>
    <row r="14" spans="1:11" ht="15" customHeight="1" x14ac:dyDescent="0.2">
      <c r="B14" s="277" t="s">
        <v>454</v>
      </c>
      <c r="C14" s="288"/>
      <c r="D14" s="282"/>
      <c r="E14" s="277" t="s">
        <v>455</v>
      </c>
      <c r="F14" s="281" t="str">
        <f>"Q"&amp;(AktMonat/3)</f>
        <v>Q3</v>
      </c>
      <c r="G14" s="282"/>
      <c r="H14" s="282"/>
      <c r="I14" s="282"/>
    </row>
    <row r="15" spans="1:11" ht="15" customHeight="1" x14ac:dyDescent="0.2">
      <c r="B15" s="277" t="s">
        <v>456</v>
      </c>
      <c r="C15" s="288"/>
      <c r="D15" s="282"/>
      <c r="E15" s="277" t="s">
        <v>457</v>
      </c>
      <c r="F15" s="295" t="str">
        <f>IF(KzRbwBerH="I",F21,IF(KzRbwBerH="S",F22,IF(KzRbwBerH="D",F23,"* -")))</f>
        <v>* Für die Berechnung des Risikobarwertes wurde der dynamische Ansatz gem. § 5 Abs. 1 Nr. 2 PfandBarwertV verwendet.</v>
      </c>
      <c r="G15" s="282"/>
      <c r="H15" s="282"/>
      <c r="I15" s="282"/>
    </row>
    <row r="16" spans="1:11" ht="15" customHeight="1" x14ac:dyDescent="0.2">
      <c r="B16" s="277" t="s">
        <v>458</v>
      </c>
      <c r="C16" s="288" t="s">
        <v>459</v>
      </c>
      <c r="D16" s="282"/>
      <c r="E16" s="277" t="s">
        <v>460</v>
      </c>
      <c r="F16" s="295" t="str">
        <f>IF(KzRbwBerO="I",F21,IF(KzRbwBerO="S",F22,IF(KzRbwBerO="D",F23,"* -")))</f>
        <v>* Für die Berechnung des Risikobarwertes wurde der dynamische Ansatz gem. § 5 Abs. 1 Nr. 2 PfandBarwertV verwendet.</v>
      </c>
      <c r="G16" s="2"/>
      <c r="H16" s="282"/>
      <c r="I16" s="282"/>
    </row>
    <row r="17" spans="2:9" ht="15" customHeight="1" x14ac:dyDescent="0.2">
      <c r="B17" s="277" t="s">
        <v>461</v>
      </c>
      <c r="C17" s="288"/>
      <c r="D17" s="282"/>
      <c r="E17" s="277" t="s">
        <v>462</v>
      </c>
      <c r="F17" s="295" t="str">
        <f>IF(KzRbwBerS="I",F21,IF(KzRbwBerS="S",F22,IF(KzRbwBerS="D",F23,"* -")))</f>
        <v>* -</v>
      </c>
      <c r="G17" s="2"/>
      <c r="H17" s="282"/>
      <c r="I17" s="282"/>
    </row>
    <row r="18" spans="2:9" ht="15" customHeight="1" x14ac:dyDescent="0.2">
      <c r="B18" s="277" t="s">
        <v>463</v>
      </c>
      <c r="C18" s="288"/>
      <c r="D18" s="282"/>
      <c r="E18" s="277" t="s">
        <v>464</v>
      </c>
      <c r="F18" s="295" t="str">
        <f>IF(KzRbwBerF="I",F21,IF(KzRbwBerF="S",F22,IF(KzRbwBerF="D",F23,"* -")))</f>
        <v>* -</v>
      </c>
      <c r="G18" s="282"/>
      <c r="H18" s="282"/>
      <c r="I18" s="282"/>
    </row>
    <row r="19" spans="2:9" ht="15" customHeight="1" x14ac:dyDescent="0.2">
      <c r="B19" s="277" t="s">
        <v>465</v>
      </c>
      <c r="C19" s="288" t="s">
        <v>466</v>
      </c>
      <c r="D19" s="282"/>
      <c r="E19" s="282"/>
      <c r="F19" s="296"/>
      <c r="G19" s="282"/>
      <c r="H19" s="282"/>
      <c r="I19" s="282"/>
    </row>
    <row r="20" spans="2:9" ht="15" customHeight="1" x14ac:dyDescent="0.2">
      <c r="B20" s="277" t="s">
        <v>467</v>
      </c>
      <c r="C20" s="288" t="s">
        <v>466</v>
      </c>
      <c r="D20" s="282"/>
      <c r="E20" s="282"/>
      <c r="F20" s="282"/>
      <c r="G20" s="282"/>
      <c r="H20" s="282"/>
      <c r="I20" s="282"/>
    </row>
    <row r="21" spans="2:9" ht="15" customHeight="1" x14ac:dyDescent="0.2">
      <c r="B21" s="277" t="s">
        <v>468</v>
      </c>
      <c r="C21" s="288"/>
      <c r="D21" s="282"/>
      <c r="E21" s="7" t="s">
        <v>469</v>
      </c>
      <c r="F21" s="7" t="s">
        <v>470</v>
      </c>
      <c r="G21" s="282"/>
      <c r="H21" s="282"/>
      <c r="I21" s="282"/>
    </row>
    <row r="22" spans="2:9" ht="15" customHeight="1" x14ac:dyDescent="0.2">
      <c r="B22" s="277" t="s">
        <v>471</v>
      </c>
      <c r="C22" s="288"/>
      <c r="D22" s="282"/>
      <c r="E22" s="7"/>
      <c r="F22" s="7" t="s">
        <v>472</v>
      </c>
      <c r="G22" s="282"/>
      <c r="H22" s="282"/>
      <c r="I22" s="282"/>
    </row>
    <row r="23" spans="2:9" ht="15" customHeight="1" x14ac:dyDescent="0.2">
      <c r="B23" s="277" t="s">
        <v>473</v>
      </c>
      <c r="C23" s="297"/>
      <c r="D23" s="282"/>
      <c r="E23" s="7"/>
      <c r="F23" s="7" t="s">
        <v>474</v>
      </c>
      <c r="G23" s="282"/>
      <c r="H23" s="282"/>
      <c r="I23" s="282"/>
    </row>
    <row r="24" spans="2:9" ht="15" customHeight="1" x14ac:dyDescent="0.2">
      <c r="B24" s="277" t="s">
        <v>475</v>
      </c>
      <c r="C24" s="298"/>
      <c r="D24" s="282"/>
      <c r="G24" s="282"/>
      <c r="H24" s="282"/>
      <c r="I24" s="282"/>
    </row>
    <row r="25" spans="2:9" ht="15" customHeight="1" x14ac:dyDescent="0.2">
      <c r="B25" s="2"/>
      <c r="C25" s="282"/>
      <c r="D25" s="282"/>
      <c r="H25" s="282"/>
    </row>
    <row r="26" spans="2:9" ht="15" customHeight="1" x14ac:dyDescent="0.2">
      <c r="B26" s="2"/>
      <c r="C26" s="2"/>
    </row>
    <row r="27" spans="2:9" ht="15" customHeight="1" x14ac:dyDescent="0.2">
      <c r="B27" s="2" t="s">
        <v>476</v>
      </c>
      <c r="C27" s="2" t="s">
        <v>477</v>
      </c>
    </row>
    <row r="28" spans="2:9" ht="15" customHeight="1" x14ac:dyDescent="0.2">
      <c r="C28" s="2" t="s">
        <v>478</v>
      </c>
    </row>
  </sheetData>
  <printOptions horizontalCentered="1"/>
  <pageMargins left="0.39374999999999999" right="0.39374999999999999" top="1.1812499999999999" bottom="0.78749999999999998" header="0.51180555555555496" footer="0.51180555555555496"/>
  <pageSetup paperSize="9" orientation="portrait"/>
  <headerFooter>
    <oddFooter>&amp;L&amp;8 &amp;C&amp;8 &amp;R&amp;8 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61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28.7109375" style="13" customWidth="1"/>
    <col min="3" max="3" width="11.5703125" style="13" hidden="1" customWidth="1"/>
    <col min="4" max="7" width="15.7109375" style="13" customWidth="1"/>
    <col min="8" max="8" width="18.85546875" style="13" customWidth="1"/>
    <col min="9" max="257" width="11.42578125" style="13" customWidth="1"/>
    <col min="258" max="1025" width="11.42578125" style="2" customWidth="1"/>
  </cols>
  <sheetData>
    <row r="1" spans="1:7" ht="5.0999999999999996" customHeight="1" x14ac:dyDescent="0.2">
      <c r="A1" s="2"/>
      <c r="B1" s="2"/>
      <c r="C1" s="2"/>
      <c r="D1" s="2"/>
      <c r="E1" s="2"/>
      <c r="F1" s="2"/>
      <c r="G1" s="2"/>
    </row>
    <row r="2" spans="1:7" ht="12.75" customHeight="1" x14ac:dyDescent="0.2">
      <c r="A2" s="2"/>
      <c r="B2" s="60" t="s">
        <v>23</v>
      </c>
      <c r="C2" s="60"/>
      <c r="D2" s="60"/>
      <c r="E2" s="60"/>
      <c r="F2" s="60"/>
      <c r="G2" s="60"/>
    </row>
    <row r="3" spans="1:7" ht="9" customHeight="1" x14ac:dyDescent="0.2">
      <c r="A3" s="2"/>
      <c r="B3" s="60"/>
      <c r="C3" s="60"/>
      <c r="D3" s="60"/>
      <c r="E3" s="6"/>
      <c r="F3" s="6"/>
      <c r="G3" s="6"/>
    </row>
    <row r="4" spans="1:7" ht="12.75" customHeight="1" x14ac:dyDescent="0.2">
      <c r="A4" s="2"/>
      <c r="B4" s="311" t="s">
        <v>24</v>
      </c>
      <c r="C4" s="305"/>
      <c r="D4" s="305"/>
      <c r="E4" s="305"/>
      <c r="F4" s="305"/>
      <c r="G4" s="305"/>
    </row>
    <row r="5" spans="1:7" ht="12.75" customHeight="1" x14ac:dyDescent="0.2">
      <c r="A5" s="2"/>
      <c r="B5" s="311" t="str">
        <f>UebInstitutQuartal</f>
        <v>3. Quartal 2019</v>
      </c>
      <c r="C5" s="305"/>
      <c r="D5" s="305"/>
      <c r="E5" s="6"/>
      <c r="F5" s="6"/>
      <c r="G5" s="6"/>
    </row>
    <row r="6" spans="1:7" ht="12.75" customHeight="1" x14ac:dyDescent="0.2">
      <c r="A6" s="2"/>
      <c r="B6" s="2"/>
      <c r="C6" s="2"/>
      <c r="D6" s="2"/>
      <c r="E6" s="2"/>
      <c r="F6" s="2"/>
      <c r="G6" s="2"/>
    </row>
    <row r="7" spans="1:7" ht="24" customHeight="1" x14ac:dyDescent="0.2">
      <c r="A7" s="2"/>
      <c r="B7" s="61"/>
    </row>
    <row r="8" spans="1:7" ht="12.75" customHeight="1" x14ac:dyDescent="0.2">
      <c r="A8" s="18">
        <v>0</v>
      </c>
      <c r="B8" s="25" t="s">
        <v>14</v>
      </c>
      <c r="C8" s="62"/>
      <c r="D8" s="309" t="str">
        <f>AktQuartKurz&amp;" "&amp;AktJahr</f>
        <v>Q3 2019</v>
      </c>
      <c r="E8" s="305"/>
      <c r="F8" s="307" t="str">
        <f>AktQuartKurz&amp;" "&amp;(AktJahr-1)</f>
        <v>Q3 2018</v>
      </c>
      <c r="G8" s="305"/>
    </row>
    <row r="9" spans="1:7" ht="12.75" customHeight="1" x14ac:dyDescent="0.2">
      <c r="A9" s="18">
        <v>0</v>
      </c>
      <c r="B9" s="310"/>
      <c r="C9" s="305"/>
      <c r="D9" s="64" t="s">
        <v>25</v>
      </c>
      <c r="E9" s="65" t="s">
        <v>16</v>
      </c>
      <c r="F9" s="64" t="str">
        <f>D9</f>
        <v>Pfandbriefumlauf</v>
      </c>
      <c r="G9" s="65" t="str">
        <f>E9</f>
        <v>Deckungsmasse</v>
      </c>
    </row>
    <row r="10" spans="1:7" ht="12.75" customHeight="1" x14ac:dyDescent="0.2">
      <c r="A10" s="18">
        <v>0</v>
      </c>
      <c r="B10" s="308" t="s">
        <v>26</v>
      </c>
      <c r="C10" s="305"/>
      <c r="D10" s="66" t="str">
        <f>Einheit_Waehrung</f>
        <v>Mio. €</v>
      </c>
      <c r="E10" s="67" t="str">
        <f>D10</f>
        <v>Mio. €</v>
      </c>
      <c r="F10" s="66" t="str">
        <f>D10</f>
        <v>Mio. €</v>
      </c>
      <c r="G10" s="67" t="str">
        <f>E10</f>
        <v>Mio. €</v>
      </c>
    </row>
    <row r="11" spans="1:7" ht="12.75" customHeight="1" x14ac:dyDescent="0.2">
      <c r="A11" s="18">
        <v>0</v>
      </c>
      <c r="B11" s="304" t="s">
        <v>27</v>
      </c>
      <c r="C11" s="305"/>
      <c r="D11" s="69">
        <v>0</v>
      </c>
      <c r="E11" s="70">
        <v>620.86400000000003</v>
      </c>
      <c r="F11" s="69">
        <v>802.29399999999998</v>
      </c>
      <c r="G11" s="70">
        <v>389.95400000000001</v>
      </c>
    </row>
    <row r="12" spans="1:7" ht="12.75" customHeight="1" x14ac:dyDescent="0.2">
      <c r="A12" s="18">
        <v>0</v>
      </c>
      <c r="B12" s="304" t="s">
        <v>28</v>
      </c>
      <c r="C12" s="305"/>
      <c r="D12" s="69">
        <v>89.4</v>
      </c>
      <c r="E12" s="70">
        <v>542.56899999999996</v>
      </c>
      <c r="F12" s="69">
        <v>475.25700000000001</v>
      </c>
      <c r="G12" s="70">
        <v>141.66200000000001</v>
      </c>
    </row>
    <row r="13" spans="1:7" ht="12.75" customHeight="1" x14ac:dyDescent="0.2">
      <c r="A13" s="18"/>
      <c r="B13" s="304" t="s">
        <v>29</v>
      </c>
      <c r="C13" s="305"/>
      <c r="D13" s="69">
        <v>124.41</v>
      </c>
      <c r="E13" s="70">
        <v>667.24</v>
      </c>
      <c r="F13" s="69">
        <v>0</v>
      </c>
      <c r="G13" s="70">
        <v>241.78200000000001</v>
      </c>
    </row>
    <row r="14" spans="1:7" ht="12.75" customHeight="1" x14ac:dyDescent="0.2">
      <c r="A14" s="18">
        <v>0</v>
      </c>
      <c r="B14" s="68" t="s">
        <v>30</v>
      </c>
      <c r="C14" s="68"/>
      <c r="D14" s="71">
        <v>505.5</v>
      </c>
      <c r="E14" s="72">
        <v>111.27500000000001</v>
      </c>
      <c r="F14" s="71">
        <v>89.4</v>
      </c>
      <c r="G14" s="72">
        <v>439.77600000000001</v>
      </c>
    </row>
    <row r="15" spans="1:7" ht="12.75" customHeight="1" x14ac:dyDescent="0.2">
      <c r="A15" s="18">
        <v>0</v>
      </c>
      <c r="B15" s="68" t="s">
        <v>31</v>
      </c>
      <c r="C15" s="68"/>
      <c r="D15" s="71">
        <v>361.2</v>
      </c>
      <c r="E15" s="72">
        <v>1255.934</v>
      </c>
      <c r="F15" s="71">
        <v>124.41</v>
      </c>
      <c r="G15" s="72">
        <v>965.18500000000006</v>
      </c>
    </row>
    <row r="16" spans="1:7" ht="12.75" customHeight="1" x14ac:dyDescent="0.2">
      <c r="A16" s="18">
        <v>0</v>
      </c>
      <c r="B16" s="68" t="s">
        <v>32</v>
      </c>
      <c r="C16" s="68"/>
      <c r="D16" s="71">
        <v>1110.5</v>
      </c>
      <c r="E16" s="72">
        <v>830.23199999999997</v>
      </c>
      <c r="F16" s="71">
        <v>182.125</v>
      </c>
      <c r="G16" s="72">
        <v>877.30200000000002</v>
      </c>
    </row>
    <row r="17" spans="1:7" ht="12.75" customHeight="1" x14ac:dyDescent="0.2">
      <c r="A17" s="18">
        <v>0</v>
      </c>
      <c r="B17" s="68" t="s">
        <v>33</v>
      </c>
      <c r="C17" s="68"/>
      <c r="D17" s="71">
        <v>500</v>
      </c>
      <c r="E17" s="72">
        <v>790.21400000000006</v>
      </c>
      <c r="F17" s="71">
        <v>610.5</v>
      </c>
      <c r="G17" s="72">
        <v>933.03</v>
      </c>
    </row>
    <row r="18" spans="1:7" ht="12.75" customHeight="1" x14ac:dyDescent="0.2">
      <c r="A18" s="18">
        <v>0</v>
      </c>
      <c r="B18" s="304" t="s">
        <v>34</v>
      </c>
      <c r="C18" s="305"/>
      <c r="D18" s="69">
        <v>1200.0999999999999</v>
      </c>
      <c r="E18" s="70">
        <v>2594.5100000000002</v>
      </c>
      <c r="F18" s="69">
        <v>867.5</v>
      </c>
      <c r="G18" s="70">
        <v>2456.587</v>
      </c>
    </row>
    <row r="19" spans="1:7" ht="12.75" customHeight="1" x14ac:dyDescent="0.2">
      <c r="A19" s="18">
        <v>0</v>
      </c>
      <c r="B19" s="304" t="s">
        <v>35</v>
      </c>
      <c r="C19" s="305"/>
      <c r="D19" s="69">
        <v>85</v>
      </c>
      <c r="E19" s="70">
        <v>242.41200000000001</v>
      </c>
      <c r="F19" s="69">
        <v>26.5</v>
      </c>
      <c r="G19" s="70">
        <v>128.667</v>
      </c>
    </row>
    <row r="20" spans="1:7" ht="20.100000000000001" customHeight="1" x14ac:dyDescent="0.2">
      <c r="A20" s="2"/>
    </row>
    <row r="21" spans="1:7" ht="12.75" customHeight="1" x14ac:dyDescent="0.2">
      <c r="A21" s="18">
        <v>1</v>
      </c>
      <c r="B21" s="25" t="s">
        <v>36</v>
      </c>
      <c r="C21" s="62"/>
      <c r="D21" s="309" t="str">
        <f>AktQuartKurz&amp;" "&amp;AktJahr</f>
        <v>Q3 2019</v>
      </c>
      <c r="E21" s="305"/>
      <c r="F21" s="307" t="str">
        <f>AktQuartKurz&amp;" "&amp;(AktJahr-1)</f>
        <v>Q3 2018</v>
      </c>
      <c r="G21" s="305"/>
    </row>
    <row r="22" spans="1:7" ht="12.75" customHeight="1" x14ac:dyDescent="0.2">
      <c r="A22" s="18">
        <v>1</v>
      </c>
      <c r="B22" s="310"/>
      <c r="C22" s="305"/>
      <c r="D22" s="64" t="s">
        <v>25</v>
      </c>
      <c r="E22" s="65" t="s">
        <v>16</v>
      </c>
      <c r="F22" s="64" t="str">
        <f>D22</f>
        <v>Pfandbriefumlauf</v>
      </c>
      <c r="G22" s="65" t="str">
        <f>E22</f>
        <v>Deckungsmasse</v>
      </c>
    </row>
    <row r="23" spans="1:7" ht="12.75" customHeight="1" x14ac:dyDescent="0.2">
      <c r="A23" s="18">
        <v>1</v>
      </c>
      <c r="B23" s="308" t="s">
        <v>26</v>
      </c>
      <c r="C23" s="305"/>
      <c r="D23" s="66" t="str">
        <f>Einheit_Waehrung</f>
        <v>Mio. €</v>
      </c>
      <c r="E23" s="67" t="str">
        <f>D23</f>
        <v>Mio. €</v>
      </c>
      <c r="F23" s="66" t="str">
        <f>D23</f>
        <v>Mio. €</v>
      </c>
      <c r="G23" s="67" t="str">
        <f>E23</f>
        <v>Mio. €</v>
      </c>
    </row>
    <row r="24" spans="1:7" ht="12.75" customHeight="1" x14ac:dyDescent="0.2">
      <c r="A24" s="18">
        <v>1</v>
      </c>
      <c r="B24" s="304" t="s">
        <v>27</v>
      </c>
      <c r="C24" s="305"/>
      <c r="D24" s="69">
        <v>668.89700000000005</v>
      </c>
      <c r="E24" s="70">
        <v>1878.7139999999999</v>
      </c>
      <c r="F24" s="69">
        <v>533.88700000000006</v>
      </c>
      <c r="G24" s="70">
        <v>1728.654</v>
      </c>
    </row>
    <row r="25" spans="1:7" ht="12.75" customHeight="1" x14ac:dyDescent="0.2">
      <c r="A25" s="18">
        <v>1</v>
      </c>
      <c r="B25" s="304" t="s">
        <v>28</v>
      </c>
      <c r="C25" s="305"/>
      <c r="D25" s="69">
        <v>560.03100000000006</v>
      </c>
      <c r="E25" s="70">
        <v>1125.8969999999999</v>
      </c>
      <c r="F25" s="69">
        <v>901.98599999999999</v>
      </c>
      <c r="G25" s="70">
        <v>839.70699999999999</v>
      </c>
    </row>
    <row r="26" spans="1:7" ht="12.75" customHeight="1" x14ac:dyDescent="0.2">
      <c r="A26" s="18"/>
      <c r="B26" s="304" t="s">
        <v>29</v>
      </c>
      <c r="C26" s="305"/>
      <c r="D26" s="69">
        <v>511.56299999999999</v>
      </c>
      <c r="E26" s="70">
        <v>1875.519</v>
      </c>
      <c r="F26" s="69">
        <v>664.928</v>
      </c>
      <c r="G26" s="70">
        <v>1011.55</v>
      </c>
    </row>
    <row r="27" spans="1:7" ht="12.75" customHeight="1" x14ac:dyDescent="0.2">
      <c r="A27" s="18">
        <v>1</v>
      </c>
      <c r="B27" s="68" t="s">
        <v>30</v>
      </c>
      <c r="C27" s="68"/>
      <c r="D27" s="71">
        <v>1033.393</v>
      </c>
      <c r="E27" s="72">
        <v>788.86099999999999</v>
      </c>
      <c r="F27" s="71">
        <v>559.25800000000004</v>
      </c>
      <c r="G27" s="72">
        <v>999.37700000000007</v>
      </c>
    </row>
    <row r="28" spans="1:7" ht="12.75" customHeight="1" x14ac:dyDescent="0.2">
      <c r="A28" s="18">
        <v>1</v>
      </c>
      <c r="B28" s="68" t="s">
        <v>31</v>
      </c>
      <c r="C28" s="68"/>
      <c r="D28" s="71">
        <v>3054.5430000000001</v>
      </c>
      <c r="E28" s="72">
        <v>1706.17</v>
      </c>
      <c r="F28" s="71">
        <v>1180.366</v>
      </c>
      <c r="G28" s="72">
        <v>2563.8000000000002</v>
      </c>
    </row>
    <row r="29" spans="1:7" ht="12.75" customHeight="1" x14ac:dyDescent="0.2">
      <c r="A29" s="18">
        <v>1</v>
      </c>
      <c r="B29" s="68" t="s">
        <v>32</v>
      </c>
      <c r="C29" s="68"/>
      <c r="D29" s="71">
        <v>1133.3430000000001</v>
      </c>
      <c r="E29" s="72">
        <v>1564.49</v>
      </c>
      <c r="F29" s="71">
        <v>2757.3110000000001</v>
      </c>
      <c r="G29" s="72">
        <v>1647.29</v>
      </c>
    </row>
    <row r="30" spans="1:7" ht="12.75" customHeight="1" x14ac:dyDescent="0.2">
      <c r="A30" s="18">
        <v>1</v>
      </c>
      <c r="B30" s="68" t="s">
        <v>33</v>
      </c>
      <c r="C30" s="68"/>
      <c r="D30" s="71">
        <v>2100.1320000000001</v>
      </c>
      <c r="E30" s="72">
        <v>2000.7149999999999</v>
      </c>
      <c r="F30" s="71">
        <v>1140.069</v>
      </c>
      <c r="G30" s="72">
        <v>1475.1880000000001</v>
      </c>
    </row>
    <row r="31" spans="1:7" ht="12.75" customHeight="1" x14ac:dyDescent="0.2">
      <c r="A31" s="18">
        <v>1</v>
      </c>
      <c r="B31" s="304" t="s">
        <v>34</v>
      </c>
      <c r="C31" s="305"/>
      <c r="D31" s="69">
        <v>6454.0550000000003</v>
      </c>
      <c r="E31" s="70">
        <v>5740.1480000000001</v>
      </c>
      <c r="F31" s="69">
        <v>7085.9059999999999</v>
      </c>
      <c r="G31" s="70">
        <v>6574.9369999999999</v>
      </c>
    </row>
    <row r="32" spans="1:7" ht="12.75" customHeight="1" x14ac:dyDescent="0.2">
      <c r="A32" s="18">
        <v>1</v>
      </c>
      <c r="B32" s="304" t="s">
        <v>35</v>
      </c>
      <c r="C32" s="305"/>
      <c r="D32" s="71">
        <v>2651.3009999999999</v>
      </c>
      <c r="E32" s="72">
        <v>5970.6369999999997</v>
      </c>
      <c r="F32" s="71">
        <v>2928.2860000000001</v>
      </c>
      <c r="G32" s="72">
        <v>5932.3450000000003</v>
      </c>
    </row>
    <row r="33" spans="1:7" ht="20.100000000000001" customHeight="1" x14ac:dyDescent="0.2">
      <c r="A33" s="2"/>
    </row>
    <row r="34" spans="1:7" ht="12.75" hidden="1" customHeight="1" x14ac:dyDescent="0.2">
      <c r="A34" s="18">
        <v>2</v>
      </c>
      <c r="B34" s="25" t="s">
        <v>21</v>
      </c>
      <c r="C34" s="62"/>
      <c r="D34" s="309" t="str">
        <f>AktQuartKurz&amp;" "&amp;AktJahr</f>
        <v>Q3 2019</v>
      </c>
      <c r="E34" s="305"/>
      <c r="F34" s="307" t="str">
        <f>AktQuartKurz&amp;" "&amp;(AktJahr-1)</f>
        <v>Q3 2018</v>
      </c>
      <c r="G34" s="305"/>
    </row>
    <row r="35" spans="1:7" ht="12.75" hidden="1" customHeight="1" x14ac:dyDescent="0.2">
      <c r="A35" s="18">
        <v>2</v>
      </c>
      <c r="B35" s="310"/>
      <c r="C35" s="305"/>
      <c r="D35" s="64" t="s">
        <v>25</v>
      </c>
      <c r="E35" s="65" t="s">
        <v>16</v>
      </c>
      <c r="F35" s="64" t="str">
        <f>D35</f>
        <v>Pfandbriefumlauf</v>
      </c>
      <c r="G35" s="65" t="str">
        <f>E35</f>
        <v>Deckungsmasse</v>
      </c>
    </row>
    <row r="36" spans="1:7" ht="12.75" hidden="1" customHeight="1" x14ac:dyDescent="0.2">
      <c r="A36" s="18">
        <v>2</v>
      </c>
      <c r="B36" s="308" t="s">
        <v>26</v>
      </c>
      <c r="C36" s="305"/>
      <c r="D36" s="66" t="str">
        <f>Einheit_Waehrung</f>
        <v>Mio. €</v>
      </c>
      <c r="E36" s="67" t="str">
        <f>D36</f>
        <v>Mio. €</v>
      </c>
      <c r="F36" s="66" t="str">
        <f>D36</f>
        <v>Mio. €</v>
      </c>
      <c r="G36" s="67" t="str">
        <f>E36</f>
        <v>Mio. €</v>
      </c>
    </row>
    <row r="37" spans="1:7" ht="12.75" hidden="1" customHeight="1" x14ac:dyDescent="0.2">
      <c r="A37" s="18">
        <v>2</v>
      </c>
      <c r="B37" s="304" t="s">
        <v>27</v>
      </c>
      <c r="C37" s="305"/>
      <c r="D37" s="69">
        <v>0</v>
      </c>
      <c r="E37" s="70">
        <v>0</v>
      </c>
      <c r="F37" s="69">
        <v>0</v>
      </c>
      <c r="G37" s="70">
        <v>0</v>
      </c>
    </row>
    <row r="38" spans="1:7" ht="12.75" hidden="1" customHeight="1" x14ac:dyDescent="0.2">
      <c r="A38" s="18">
        <v>2</v>
      </c>
      <c r="B38" s="304" t="s">
        <v>28</v>
      </c>
      <c r="C38" s="305"/>
      <c r="D38" s="69">
        <v>0</v>
      </c>
      <c r="E38" s="70">
        <v>0</v>
      </c>
      <c r="F38" s="69">
        <v>0</v>
      </c>
      <c r="G38" s="70">
        <v>0</v>
      </c>
    </row>
    <row r="39" spans="1:7" ht="12.75" hidden="1" customHeight="1" x14ac:dyDescent="0.2">
      <c r="A39" s="18"/>
      <c r="B39" s="304" t="s">
        <v>29</v>
      </c>
      <c r="C39" s="305"/>
      <c r="D39" s="69">
        <v>0</v>
      </c>
      <c r="E39" s="70">
        <v>0</v>
      </c>
      <c r="F39" s="69">
        <v>0</v>
      </c>
      <c r="G39" s="70">
        <v>0</v>
      </c>
    </row>
    <row r="40" spans="1:7" ht="12.75" hidden="1" customHeight="1" x14ac:dyDescent="0.2">
      <c r="A40" s="18">
        <v>2</v>
      </c>
      <c r="B40" s="68" t="s">
        <v>30</v>
      </c>
      <c r="C40" s="68"/>
      <c r="D40" s="71">
        <v>0</v>
      </c>
      <c r="E40" s="72">
        <v>0</v>
      </c>
      <c r="F40" s="71">
        <v>0</v>
      </c>
      <c r="G40" s="72">
        <v>0</v>
      </c>
    </row>
    <row r="41" spans="1:7" ht="12.75" hidden="1" customHeight="1" x14ac:dyDescent="0.2">
      <c r="A41" s="18">
        <v>2</v>
      </c>
      <c r="B41" s="68" t="s">
        <v>31</v>
      </c>
      <c r="C41" s="68"/>
      <c r="D41" s="71">
        <v>0</v>
      </c>
      <c r="E41" s="72">
        <v>0</v>
      </c>
      <c r="F41" s="71">
        <v>0</v>
      </c>
      <c r="G41" s="72">
        <v>0</v>
      </c>
    </row>
    <row r="42" spans="1:7" ht="12.75" hidden="1" customHeight="1" x14ac:dyDescent="0.2">
      <c r="A42" s="18">
        <v>2</v>
      </c>
      <c r="B42" s="68" t="s">
        <v>32</v>
      </c>
      <c r="C42" s="68"/>
      <c r="D42" s="71">
        <v>0</v>
      </c>
      <c r="E42" s="72">
        <v>0</v>
      </c>
      <c r="F42" s="71">
        <v>0</v>
      </c>
      <c r="G42" s="72">
        <v>0</v>
      </c>
    </row>
    <row r="43" spans="1:7" ht="12.75" hidden="1" customHeight="1" x14ac:dyDescent="0.2">
      <c r="A43" s="18">
        <v>2</v>
      </c>
      <c r="B43" s="68" t="s">
        <v>33</v>
      </c>
      <c r="C43" s="68"/>
      <c r="D43" s="71">
        <v>0</v>
      </c>
      <c r="E43" s="72">
        <v>0</v>
      </c>
      <c r="F43" s="71">
        <v>0</v>
      </c>
      <c r="G43" s="72">
        <v>0</v>
      </c>
    </row>
    <row r="44" spans="1:7" ht="12.75" hidden="1" customHeight="1" x14ac:dyDescent="0.2">
      <c r="A44" s="18">
        <v>2</v>
      </c>
      <c r="B44" s="304" t="s">
        <v>34</v>
      </c>
      <c r="C44" s="305"/>
      <c r="D44" s="69">
        <v>0</v>
      </c>
      <c r="E44" s="70">
        <v>0</v>
      </c>
      <c r="F44" s="69">
        <v>0</v>
      </c>
      <c r="G44" s="70">
        <v>0</v>
      </c>
    </row>
    <row r="45" spans="1:7" ht="12.75" hidden="1" customHeight="1" x14ac:dyDescent="0.2">
      <c r="A45" s="18">
        <v>2</v>
      </c>
      <c r="B45" s="304" t="s">
        <v>35</v>
      </c>
      <c r="C45" s="305"/>
      <c r="D45" s="71">
        <v>0</v>
      </c>
      <c r="E45" s="72">
        <v>0</v>
      </c>
      <c r="F45" s="71">
        <v>0</v>
      </c>
      <c r="G45" s="72">
        <v>0</v>
      </c>
    </row>
    <row r="46" spans="1:7" ht="20.100000000000001" hidden="1" customHeight="1" x14ac:dyDescent="0.2">
      <c r="A46" s="2"/>
    </row>
    <row r="47" spans="1:7" ht="12.75" hidden="1" customHeight="1" x14ac:dyDescent="0.2">
      <c r="A47" s="18">
        <v>3</v>
      </c>
      <c r="B47" s="25" t="s">
        <v>22</v>
      </c>
      <c r="C47" s="62"/>
      <c r="D47" s="309" t="str">
        <f>AktQuartKurz&amp;" "&amp;AktJahr</f>
        <v>Q3 2019</v>
      </c>
      <c r="E47" s="305"/>
      <c r="F47" s="307" t="str">
        <f>AktQuartKurz&amp;" "&amp;(AktJahr-1)</f>
        <v>Q3 2018</v>
      </c>
      <c r="G47" s="305"/>
    </row>
    <row r="48" spans="1:7" ht="12.75" hidden="1" customHeight="1" x14ac:dyDescent="0.2">
      <c r="A48" s="18">
        <v>3</v>
      </c>
      <c r="B48" s="63"/>
      <c r="C48" s="73"/>
      <c r="D48" s="64" t="s">
        <v>25</v>
      </c>
      <c r="E48" s="65" t="s">
        <v>16</v>
      </c>
      <c r="F48" s="64" t="str">
        <f>D48</f>
        <v>Pfandbriefumlauf</v>
      </c>
      <c r="G48" s="65" t="str">
        <f>E48</f>
        <v>Deckungsmasse</v>
      </c>
    </row>
    <row r="49" spans="1:7" ht="12.75" hidden="1" customHeight="1" x14ac:dyDescent="0.2">
      <c r="A49" s="18">
        <v>3</v>
      </c>
      <c r="B49" s="308" t="s">
        <v>26</v>
      </c>
      <c r="C49" s="305"/>
      <c r="D49" s="66" t="str">
        <f>Einheit_Waehrung</f>
        <v>Mio. €</v>
      </c>
      <c r="E49" s="67" t="str">
        <f>D49</f>
        <v>Mio. €</v>
      </c>
      <c r="F49" s="66" t="str">
        <f>D49</f>
        <v>Mio. €</v>
      </c>
      <c r="G49" s="67" t="str">
        <f>E49</f>
        <v>Mio. €</v>
      </c>
    </row>
    <row r="50" spans="1:7" ht="12.75" hidden="1" customHeight="1" x14ac:dyDescent="0.2">
      <c r="A50" s="18">
        <v>3</v>
      </c>
      <c r="B50" s="304" t="s">
        <v>27</v>
      </c>
      <c r="C50" s="305"/>
      <c r="D50" s="69">
        <v>0</v>
      </c>
      <c r="E50" s="70">
        <v>0</v>
      </c>
      <c r="F50" s="69">
        <v>0</v>
      </c>
      <c r="G50" s="70">
        <v>0</v>
      </c>
    </row>
    <row r="51" spans="1:7" ht="12.75" hidden="1" customHeight="1" x14ac:dyDescent="0.2">
      <c r="A51" s="18">
        <v>3</v>
      </c>
      <c r="B51" s="304" t="s">
        <v>28</v>
      </c>
      <c r="C51" s="305"/>
      <c r="D51" s="69">
        <v>0</v>
      </c>
      <c r="E51" s="70">
        <v>0</v>
      </c>
      <c r="F51" s="69">
        <v>0</v>
      </c>
      <c r="G51" s="70">
        <v>0</v>
      </c>
    </row>
    <row r="52" spans="1:7" ht="12.75" hidden="1" customHeight="1" x14ac:dyDescent="0.2">
      <c r="A52" s="18"/>
      <c r="B52" s="304" t="s">
        <v>29</v>
      </c>
      <c r="C52" s="305"/>
      <c r="D52" s="69">
        <v>0</v>
      </c>
      <c r="E52" s="70">
        <v>0</v>
      </c>
      <c r="F52" s="69">
        <v>0</v>
      </c>
      <c r="G52" s="70">
        <v>0</v>
      </c>
    </row>
    <row r="53" spans="1:7" ht="12.75" hidden="1" customHeight="1" x14ac:dyDescent="0.2">
      <c r="A53" s="18">
        <v>3</v>
      </c>
      <c r="B53" s="68" t="s">
        <v>30</v>
      </c>
      <c r="C53" s="68"/>
      <c r="D53" s="71">
        <v>0</v>
      </c>
      <c r="E53" s="72">
        <v>0</v>
      </c>
      <c r="F53" s="71">
        <v>0</v>
      </c>
      <c r="G53" s="72">
        <v>0</v>
      </c>
    </row>
    <row r="54" spans="1:7" ht="12.75" hidden="1" customHeight="1" x14ac:dyDescent="0.2">
      <c r="A54" s="18">
        <v>3</v>
      </c>
      <c r="B54" s="68" t="s">
        <v>31</v>
      </c>
      <c r="C54" s="68"/>
      <c r="D54" s="71">
        <v>0</v>
      </c>
      <c r="E54" s="72">
        <v>0</v>
      </c>
      <c r="F54" s="71">
        <v>0</v>
      </c>
      <c r="G54" s="72">
        <v>0</v>
      </c>
    </row>
    <row r="55" spans="1:7" ht="12.75" hidden="1" customHeight="1" x14ac:dyDescent="0.2">
      <c r="A55" s="18">
        <v>3</v>
      </c>
      <c r="B55" s="68" t="s">
        <v>32</v>
      </c>
      <c r="C55" s="68"/>
      <c r="D55" s="71">
        <v>0</v>
      </c>
      <c r="E55" s="72">
        <v>0</v>
      </c>
      <c r="F55" s="71">
        <v>0</v>
      </c>
      <c r="G55" s="72">
        <v>0</v>
      </c>
    </row>
    <row r="56" spans="1:7" ht="12.75" hidden="1" customHeight="1" x14ac:dyDescent="0.2">
      <c r="A56" s="18">
        <v>3</v>
      </c>
      <c r="B56" s="68" t="s">
        <v>33</v>
      </c>
      <c r="C56" s="68"/>
      <c r="D56" s="71">
        <v>0</v>
      </c>
      <c r="E56" s="72">
        <v>0</v>
      </c>
      <c r="F56" s="71">
        <v>0</v>
      </c>
      <c r="G56" s="72">
        <v>0</v>
      </c>
    </row>
    <row r="57" spans="1:7" ht="12.75" hidden="1" customHeight="1" x14ac:dyDescent="0.2">
      <c r="A57" s="18">
        <v>3</v>
      </c>
      <c r="B57" s="304" t="s">
        <v>34</v>
      </c>
      <c r="C57" s="305"/>
      <c r="D57" s="69">
        <v>0</v>
      </c>
      <c r="E57" s="70">
        <v>0</v>
      </c>
      <c r="F57" s="69">
        <v>0</v>
      </c>
      <c r="G57" s="70">
        <v>0</v>
      </c>
    </row>
    <row r="58" spans="1:7" ht="12.75" hidden="1" customHeight="1" x14ac:dyDescent="0.2">
      <c r="A58" s="18">
        <v>3</v>
      </c>
      <c r="B58" s="304" t="s">
        <v>35</v>
      </c>
      <c r="C58" s="305"/>
      <c r="D58" s="71">
        <v>0</v>
      </c>
      <c r="E58" s="72">
        <v>0</v>
      </c>
      <c r="F58" s="71">
        <v>0</v>
      </c>
      <c r="G58" s="72">
        <v>0</v>
      </c>
    </row>
    <row r="59" spans="1:7" ht="12.75" hidden="1" customHeight="1" x14ac:dyDescent="0.2">
      <c r="B59" s="2"/>
      <c r="C59" s="2"/>
      <c r="D59" s="2"/>
      <c r="E59" s="2"/>
      <c r="F59" s="2"/>
      <c r="G59" s="2"/>
    </row>
    <row r="60" spans="1:7" ht="20.100000000000001" customHeight="1" x14ac:dyDescent="0.2">
      <c r="B60" s="306" t="str">
        <f>IF(INT(AktJahrMonat)&gt;201503,"","Hinweis: Die Restlaufzeiten bis zu 2 Jahren wurden ab Q2 2014 neu gruppiert; daher werden die Vorjahreszahlen nicht abgebildet. ")</f>
        <v/>
      </c>
      <c r="C60" s="305"/>
      <c r="D60" s="305"/>
      <c r="E60" s="305"/>
      <c r="F60" s="305"/>
      <c r="G60" s="305"/>
    </row>
    <row r="61" spans="1:7" ht="6" customHeight="1" x14ac:dyDescent="0.2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B57:C57"/>
    <mergeCell ref="B58:C58"/>
    <mergeCell ref="B60:G60"/>
    <mergeCell ref="F47:G47"/>
    <mergeCell ref="B49:C49"/>
    <mergeCell ref="B50:C50"/>
    <mergeCell ref="B51:C51"/>
    <mergeCell ref="B52:C52"/>
  </mergeCells>
  <printOptions horizontalCentered="1"/>
  <pageMargins left="0.98402777777777795" right="0.39374999999999999" top="0.78749999999999998" bottom="0.78680555555555598" header="0.51180555555555496" footer="0.59027777777777801"/>
  <pageSetup paperSize="9" scale="96" orientation="portrait" r:id="rId1"/>
  <headerFooter>
    <oddFooter>&amp;L&amp;8 &amp;C&amp;8 &amp;R&amp;8 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4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38.7109375" style="13" customWidth="1"/>
    <col min="3" max="3" width="2.7109375" style="13" customWidth="1"/>
    <col min="4" max="5" width="23.7109375" style="13" customWidth="1"/>
    <col min="6" max="6" width="3.140625" style="13" customWidth="1"/>
    <col min="7" max="257" width="11.42578125" style="13" customWidth="1"/>
    <col min="258" max="1025" width="11.42578125" style="2" customWidth="1"/>
  </cols>
  <sheetData>
    <row r="1" spans="1:257" ht="5.099999999999999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</row>
    <row r="2" spans="1:257" ht="12.75" customHeight="1" x14ac:dyDescent="0.2">
      <c r="A2" s="2"/>
      <c r="B2" s="6" t="s">
        <v>37</v>
      </c>
      <c r="C2" s="6"/>
      <c r="D2" s="6"/>
      <c r="E2" s="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</row>
    <row r="3" spans="1:257" ht="12.75" customHeight="1" x14ac:dyDescent="0.2">
      <c r="A3" s="2"/>
      <c r="B3" s="7"/>
      <c r="C3" s="7"/>
      <c r="D3" s="7"/>
      <c r="E3" s="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</row>
    <row r="4" spans="1:257" ht="12.75" customHeight="1" x14ac:dyDescent="0.2">
      <c r="A4" s="2"/>
      <c r="B4" s="74" t="s">
        <v>38</v>
      </c>
      <c r="C4" s="74"/>
      <c r="D4" s="74"/>
      <c r="E4" s="7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</row>
    <row r="5" spans="1:257" ht="12.75" customHeight="1" x14ac:dyDescent="0.2">
      <c r="A5" s="2"/>
      <c r="B5" s="312" t="str">
        <f>UebInstitutQuartal</f>
        <v>3. Quartal 2019</v>
      </c>
      <c r="C5" s="305"/>
      <c r="D5" s="305"/>
      <c r="E5" s="30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</row>
    <row r="6" spans="1:257" ht="12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</row>
    <row r="7" spans="1:257" ht="12.75" customHeight="1" x14ac:dyDescent="0.2">
      <c r="A7" s="18">
        <v>0</v>
      </c>
      <c r="B7" s="75" t="s">
        <v>39</v>
      </c>
      <c r="C7" s="75"/>
      <c r="D7" s="76" t="str">
        <f>AktQuartKurz&amp;" "&amp;AktJahr</f>
        <v>Q3 2019</v>
      </c>
      <c r="E7" s="76" t="str">
        <f>AktQuartKurz&amp;" "&amp;(AktJahr-1)</f>
        <v>Q3 2018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</row>
    <row r="8" spans="1:257" ht="12.75" customHeight="1" x14ac:dyDescent="0.2">
      <c r="A8" s="18">
        <v>0</v>
      </c>
      <c r="B8" s="77"/>
      <c r="C8" s="77"/>
      <c r="D8" s="78" t="str">
        <f>Einheit_Waehrung</f>
        <v>Mio. €</v>
      </c>
      <c r="E8" s="78" t="str">
        <f>D8</f>
        <v>Mio. €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</row>
    <row r="9" spans="1:257" ht="12.75" customHeight="1" x14ac:dyDescent="0.2">
      <c r="A9" s="18">
        <v>0</v>
      </c>
      <c r="B9" s="79" t="s">
        <v>40</v>
      </c>
      <c r="C9" s="79"/>
      <c r="D9" s="69">
        <v>2.8530000000000002</v>
      </c>
      <c r="E9" s="80">
        <v>2.726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spans="1:257" ht="12.75" customHeight="1" x14ac:dyDescent="0.2">
      <c r="A10" s="18">
        <v>0</v>
      </c>
      <c r="B10" s="81" t="s">
        <v>41</v>
      </c>
      <c r="C10" s="81"/>
      <c r="D10" s="69">
        <v>21.565999999999999</v>
      </c>
      <c r="E10" s="80">
        <v>25.599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</row>
    <row r="11" spans="1:257" ht="12.75" customHeight="1" x14ac:dyDescent="0.2">
      <c r="A11" s="18"/>
      <c r="B11" s="81" t="s">
        <v>42</v>
      </c>
      <c r="C11" s="81"/>
      <c r="D11" s="69">
        <v>1146.45</v>
      </c>
      <c r="E11" s="80">
        <v>1067.2280000000001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</row>
    <row r="12" spans="1:257" ht="12.75" customHeight="1" x14ac:dyDescent="0.2">
      <c r="A12" s="18">
        <v>0</v>
      </c>
      <c r="B12" s="81" t="s">
        <v>43</v>
      </c>
      <c r="C12" s="81"/>
      <c r="D12" s="69">
        <v>6055.3810000000003</v>
      </c>
      <c r="E12" s="80">
        <v>4841.393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</row>
    <row r="13" spans="1:257" ht="12.75" customHeight="1" x14ac:dyDescent="0.2">
      <c r="A13" s="18">
        <v>0</v>
      </c>
      <c r="B13" s="82" t="s">
        <v>44</v>
      </c>
      <c r="C13" s="82"/>
      <c r="D13" s="71">
        <f>SUM(D9:D12)</f>
        <v>7226.25</v>
      </c>
      <c r="E13" s="83">
        <f>SUM(E9:E12)</f>
        <v>5936.9459999999999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</row>
    <row r="14" spans="1:257" ht="12.7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</row>
    <row r="16" spans="1:257" s="84" customFormat="1" ht="12.75" customHeight="1" x14ac:dyDescent="0.2">
      <c r="B16" s="312" t="s">
        <v>45</v>
      </c>
      <c r="C16" s="313"/>
      <c r="D16" s="313"/>
      <c r="E16" s="313"/>
    </row>
    <row r="17" spans="1:257" s="84" customFormat="1" ht="12.75" customHeight="1" x14ac:dyDescent="0.2">
      <c r="B17" s="312" t="str">
        <f>UebInstitutQuartal</f>
        <v>3. Quartal 2019</v>
      </c>
      <c r="C17" s="313"/>
      <c r="D17" s="313"/>
      <c r="E17" s="313"/>
    </row>
    <row r="18" spans="1:257" ht="12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</row>
    <row r="19" spans="1:257" ht="12.75" customHeight="1" x14ac:dyDescent="0.2">
      <c r="A19" s="18">
        <v>1</v>
      </c>
      <c r="B19" s="75" t="s">
        <v>39</v>
      </c>
      <c r="C19" s="75"/>
      <c r="D19" s="85" t="str">
        <f>AktQuartKurz&amp;" "&amp;AktJahr</f>
        <v>Q3 2019</v>
      </c>
      <c r="E19" s="76" t="str">
        <f>AktQuartKurz&amp;" "&amp;(AktJahr-1)</f>
        <v>Q3 2018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</row>
    <row r="20" spans="1:257" ht="12.75" customHeight="1" x14ac:dyDescent="0.2">
      <c r="A20" s="18">
        <v>1</v>
      </c>
      <c r="B20" s="77"/>
      <c r="C20" s="77"/>
      <c r="D20" s="78" t="str">
        <f>Einheit_Waehrung</f>
        <v>Mio. €</v>
      </c>
      <c r="E20" s="78" t="str">
        <f>D20</f>
        <v>Mio. €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</row>
    <row r="21" spans="1:257" ht="12.75" customHeight="1" x14ac:dyDescent="0.2">
      <c r="A21" s="18">
        <v>1</v>
      </c>
      <c r="B21" s="79" t="s">
        <v>46</v>
      </c>
      <c r="C21" s="79"/>
      <c r="D21" s="69">
        <v>3446.5630000000001</v>
      </c>
      <c r="E21" s="70">
        <v>3461.056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</row>
    <row r="22" spans="1:257" ht="12.75" customHeight="1" x14ac:dyDescent="0.2">
      <c r="A22" s="18">
        <v>1</v>
      </c>
      <c r="B22" s="81" t="s">
        <v>47</v>
      </c>
      <c r="C22" s="81"/>
      <c r="D22" s="71">
        <v>5371.6230000000014</v>
      </c>
      <c r="E22" s="83">
        <v>5437.7349999999997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</row>
    <row r="23" spans="1:257" ht="12.75" customHeight="1" x14ac:dyDescent="0.2">
      <c r="A23" s="18">
        <v>1</v>
      </c>
      <c r="B23" s="81" t="s">
        <v>48</v>
      </c>
      <c r="C23" s="86"/>
      <c r="D23" s="87">
        <v>13519.464</v>
      </c>
      <c r="E23" s="88">
        <v>13559.656999999999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</row>
    <row r="24" spans="1:257" ht="12.75" customHeight="1" x14ac:dyDescent="0.2">
      <c r="A24" s="18">
        <v>1</v>
      </c>
      <c r="B24" s="82" t="s">
        <v>44</v>
      </c>
      <c r="C24" s="82"/>
      <c r="D24" s="71">
        <f>SUM(D21:D23)</f>
        <v>22337.65</v>
      </c>
      <c r="E24" s="83">
        <f>SUM(E21:E23)</f>
        <v>22458.447999999997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</row>
    <row r="25" spans="1:257" ht="12.75" customHeight="1" x14ac:dyDescent="0.2">
      <c r="A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</row>
    <row r="26" spans="1:257" ht="12.75" hidden="1" customHeight="1" x14ac:dyDescent="0.2">
      <c r="A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</row>
    <row r="27" spans="1:257" ht="12.75" customHeight="1" x14ac:dyDescent="0.2">
      <c r="A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</row>
    <row r="28" spans="1:257" s="84" customFormat="1" ht="12.75" hidden="1" customHeight="1" x14ac:dyDescent="0.2">
      <c r="B28" s="312" t="s">
        <v>49</v>
      </c>
      <c r="C28" s="313"/>
      <c r="D28" s="313"/>
      <c r="E28" s="313"/>
    </row>
    <row r="29" spans="1:257" s="84" customFormat="1" ht="12.75" hidden="1" customHeight="1" x14ac:dyDescent="0.2">
      <c r="B29" s="312" t="str">
        <f>UebInstitutQuartal</f>
        <v>3. Quartal 2019</v>
      </c>
      <c r="C29" s="313"/>
      <c r="D29" s="313"/>
      <c r="E29" s="313"/>
    </row>
    <row r="30" spans="1:257" ht="12.75" hidden="1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</row>
    <row r="31" spans="1:257" ht="12.75" hidden="1" customHeight="1" x14ac:dyDescent="0.2">
      <c r="A31" s="18">
        <v>2</v>
      </c>
      <c r="B31" s="75" t="s">
        <v>39</v>
      </c>
      <c r="C31" s="75"/>
      <c r="D31" s="85" t="str">
        <f>AktQuartKurz&amp;" "&amp;AktJahr</f>
        <v>Q3 2019</v>
      </c>
      <c r="E31" s="76" t="str">
        <f>AktQuartKurz&amp;" "&amp;(AktJahr-1)</f>
        <v>Q3 2018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</row>
    <row r="32" spans="1:257" ht="12.75" hidden="1" customHeight="1" x14ac:dyDescent="0.2">
      <c r="A32" s="18">
        <v>2</v>
      </c>
      <c r="B32" s="77"/>
      <c r="C32" s="77"/>
      <c r="D32" s="78" t="str">
        <f>Einheit_Waehrung</f>
        <v>Mio. €</v>
      </c>
      <c r="E32" s="78" t="str">
        <f>D32</f>
        <v>Mio. €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</row>
    <row r="33" spans="1:257" ht="12.75" hidden="1" customHeight="1" x14ac:dyDescent="0.2">
      <c r="A33" s="18">
        <v>2</v>
      </c>
      <c r="B33" s="79" t="s">
        <v>50</v>
      </c>
      <c r="C33" s="79"/>
      <c r="D33" s="69">
        <v>0</v>
      </c>
      <c r="E33" s="70">
        <v>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</row>
    <row r="34" spans="1:257" ht="12.75" hidden="1" customHeight="1" x14ac:dyDescent="0.2">
      <c r="A34" s="18">
        <v>2</v>
      </c>
      <c r="B34" s="81" t="s">
        <v>51</v>
      </c>
      <c r="C34" s="81"/>
      <c r="D34" s="71">
        <v>0</v>
      </c>
      <c r="E34" s="83">
        <v>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</row>
    <row r="35" spans="1:257" ht="12.75" hidden="1" customHeight="1" x14ac:dyDescent="0.2">
      <c r="A35" s="18">
        <v>2</v>
      </c>
      <c r="B35" s="81" t="s">
        <v>52</v>
      </c>
      <c r="C35" s="86"/>
      <c r="D35" s="87">
        <v>0</v>
      </c>
      <c r="E35" s="88">
        <v>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</row>
    <row r="36" spans="1:257" ht="12.75" hidden="1" customHeight="1" x14ac:dyDescent="0.2">
      <c r="A36" s="18">
        <v>2</v>
      </c>
      <c r="B36" s="82" t="s">
        <v>44</v>
      </c>
      <c r="C36" s="82"/>
      <c r="D36" s="71">
        <f>SUM(D33:D35)</f>
        <v>0</v>
      </c>
      <c r="E36" s="83">
        <f>SUM(E33:E35)</f>
        <v>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</row>
    <row r="37" spans="1:257" ht="12.75" hidden="1" customHeight="1" x14ac:dyDescent="0.2">
      <c r="A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</row>
    <row r="38" spans="1:257" ht="12.75" hidden="1" customHeight="1" x14ac:dyDescent="0.2">
      <c r="A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</row>
    <row r="39" spans="1:257" ht="12.75" hidden="1" customHeight="1" x14ac:dyDescent="0.2">
      <c r="A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</row>
    <row r="40" spans="1:257" s="84" customFormat="1" ht="12.75" hidden="1" customHeight="1" x14ac:dyDescent="0.2">
      <c r="B40" s="312" t="s">
        <v>53</v>
      </c>
      <c r="C40" s="313"/>
      <c r="D40" s="313"/>
      <c r="E40" s="313"/>
    </row>
    <row r="41" spans="1:257" s="84" customFormat="1" ht="12.75" hidden="1" customHeight="1" x14ac:dyDescent="0.2">
      <c r="B41" s="312" t="str">
        <f>UebInstitutQuartal</f>
        <v>3. Quartal 2019</v>
      </c>
      <c r="C41" s="313"/>
      <c r="D41" s="313"/>
      <c r="E41" s="313"/>
    </row>
    <row r="42" spans="1:257" ht="12.75" hidden="1" customHeight="1" x14ac:dyDescent="0.2">
      <c r="A42" s="2"/>
      <c r="B42" s="2"/>
      <c r="C42" s="2"/>
      <c r="D42" s="2"/>
      <c r="E42" s="2"/>
    </row>
    <row r="43" spans="1:257" ht="12.75" hidden="1" customHeight="1" x14ac:dyDescent="0.2">
      <c r="A43" s="18">
        <v>3</v>
      </c>
      <c r="B43" s="75" t="s">
        <v>39</v>
      </c>
      <c r="C43" s="75"/>
      <c r="D43" s="76" t="str">
        <f>AktQuartKurz&amp;" "&amp;AktJahr</f>
        <v>Q3 2019</v>
      </c>
      <c r="E43" s="76" t="str">
        <f>AktQuartKurz&amp;" "&amp;(AktJahr-1)</f>
        <v>Q3 2018</v>
      </c>
    </row>
    <row r="44" spans="1:257" ht="12.75" hidden="1" customHeight="1" x14ac:dyDescent="0.2">
      <c r="A44" s="18">
        <v>3</v>
      </c>
      <c r="B44" s="77"/>
      <c r="C44" s="77"/>
      <c r="D44" s="78" t="str">
        <f>Einheit_Waehrung</f>
        <v>Mio. €</v>
      </c>
      <c r="E44" s="78" t="str">
        <f>D44</f>
        <v>Mio. €</v>
      </c>
    </row>
    <row r="45" spans="1:257" ht="12.75" hidden="1" customHeight="1" x14ac:dyDescent="0.2">
      <c r="A45" s="18">
        <v>3</v>
      </c>
      <c r="B45" s="79" t="s">
        <v>50</v>
      </c>
      <c r="C45" s="79"/>
      <c r="D45" s="69">
        <v>0</v>
      </c>
      <c r="E45" s="80">
        <v>0</v>
      </c>
    </row>
    <row r="46" spans="1:257" ht="12.75" hidden="1" customHeight="1" x14ac:dyDescent="0.2">
      <c r="A46" s="18">
        <v>3</v>
      </c>
      <c r="B46" s="81" t="s">
        <v>51</v>
      </c>
      <c r="C46" s="81"/>
      <c r="D46" s="71">
        <v>0</v>
      </c>
      <c r="E46" s="83">
        <v>0</v>
      </c>
    </row>
    <row r="47" spans="1:257" ht="12.75" hidden="1" customHeight="1" x14ac:dyDescent="0.2">
      <c r="A47" s="18">
        <v>3</v>
      </c>
      <c r="B47" s="81" t="s">
        <v>52</v>
      </c>
      <c r="C47" s="81"/>
      <c r="D47" s="71">
        <v>0</v>
      </c>
      <c r="E47" s="83">
        <v>0</v>
      </c>
    </row>
    <row r="48" spans="1:257" ht="12.75" hidden="1" customHeight="1" x14ac:dyDescent="0.2">
      <c r="A48" s="18">
        <v>3</v>
      </c>
      <c r="B48" s="82" t="s">
        <v>44</v>
      </c>
      <c r="C48" s="82"/>
      <c r="D48" s="71">
        <f>SUM(D45:D47)</f>
        <v>0</v>
      </c>
      <c r="E48" s="83">
        <f>SUM(E45:E47)</f>
        <v>0</v>
      </c>
    </row>
    <row r="49" spans="2:5" ht="12.75" hidden="1" customHeight="1" x14ac:dyDescent="0.2">
      <c r="B49" s="2"/>
      <c r="C49" s="2"/>
      <c r="D49" s="2"/>
      <c r="E49" s="2"/>
    </row>
    <row r="50" spans="2:5" ht="12.75" hidden="1" customHeight="1" x14ac:dyDescent="0.2">
      <c r="B50" s="2"/>
      <c r="C50" s="2"/>
      <c r="D50" s="2"/>
      <c r="E50" s="2"/>
    </row>
    <row r="51" spans="2:5" ht="12.75" hidden="1" customHeight="1" x14ac:dyDescent="0.2">
      <c r="B51" s="2"/>
      <c r="C51" s="2"/>
      <c r="D51" s="2"/>
      <c r="E51" s="2"/>
    </row>
    <row r="52" spans="2:5" ht="12.75" customHeight="1" x14ac:dyDescent="0.2">
      <c r="B52" s="306" t="str">
        <f>IF(INT(AktJahrMonat)&gt;=201606,"","Hinweis: Die Größengruppen von Öffentlichen Pfandbriefen werden erst ab Q2 2015 erfasst.")</f>
        <v/>
      </c>
      <c r="C52" s="305"/>
      <c r="D52" s="305"/>
      <c r="E52" s="305"/>
    </row>
    <row r="53" spans="2:5" ht="20.100000000000001" customHeight="1" x14ac:dyDescent="0.2">
      <c r="B53" s="306" t="str">
        <f>IF(INT(AktJahrMonat)&gt;201503,"","Hinweis: Die Größengruppen über 300 Tsd. € von Hypothekenpfandbriefen wurden ab Q2 2014 neu festgelegt; 
daher werden die Vorjahreszahlen für Hypothekenpfandbriefe nicht abgebildet.")</f>
        <v/>
      </c>
      <c r="C53" s="305"/>
      <c r="D53" s="305"/>
      <c r="E53" s="305"/>
    </row>
    <row r="54" spans="2:5" ht="6" customHeight="1" x14ac:dyDescent="0.2"/>
  </sheetData>
  <mergeCells count="9">
    <mergeCell ref="B40:E40"/>
    <mergeCell ref="B41:E41"/>
    <mergeCell ref="B52:E52"/>
    <mergeCell ref="B53:E53"/>
    <mergeCell ref="B5:E5"/>
    <mergeCell ref="B16:E16"/>
    <mergeCell ref="B17:E17"/>
    <mergeCell ref="B28:E28"/>
    <mergeCell ref="B29:E29"/>
  </mergeCells>
  <printOptions horizontalCentered="1"/>
  <pageMargins left="0.78749999999999998" right="0.59027777777777801" top="0.98402777777777795" bottom="0.98402777777777795" header="0.51180555555555496" footer="0.51180555555555496"/>
  <pageSetup paperSize="9" orientation="portrait" r:id="rId1"/>
  <headerFooter>
    <oddFooter>&amp;L&amp;8 &amp;C&amp;8 &amp;R&amp;8 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93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5703125" style="13" customWidth="1"/>
    <col min="2" max="2" width="11.5703125" style="6" hidden="1" customWidth="1"/>
    <col min="3" max="3" width="22.5703125" style="13" customWidth="1"/>
    <col min="4" max="4" width="8.7109375" style="13" customWidth="1"/>
    <col min="5" max="19" width="10.7109375" style="13" customWidth="1"/>
    <col min="20" max="20" width="18.28515625" style="13" customWidth="1"/>
    <col min="21" max="21" width="0.7109375" style="13" customWidth="1"/>
    <col min="22" max="257" width="11.42578125" style="13" customWidth="1"/>
    <col min="258" max="1025" width="11.42578125" style="2" customWidth="1"/>
  </cols>
  <sheetData>
    <row r="1" spans="1:20" ht="5.0999999999999996" customHeight="1" x14ac:dyDescent="0.2">
      <c r="A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 x14ac:dyDescent="0.2">
      <c r="B2" s="2"/>
      <c r="C2" s="14" t="s">
        <v>54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 x14ac:dyDescent="0.2">
      <c r="B3" s="2"/>
      <c r="C3" s="1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 customHeight="1" x14ac:dyDescent="0.2">
      <c r="B4" s="2"/>
      <c r="C4" s="89" t="s">
        <v>55</v>
      </c>
      <c r="D4" s="90"/>
      <c r="E4" s="90"/>
      <c r="F4" s="90"/>
      <c r="G4" s="90"/>
      <c r="H4" s="90"/>
      <c r="I4" s="90"/>
      <c r="J4" s="2"/>
      <c r="K4" s="2"/>
      <c r="L4" s="90"/>
      <c r="M4" s="2"/>
      <c r="N4" s="2"/>
      <c r="O4" s="2"/>
      <c r="P4" s="2"/>
      <c r="Q4" s="2"/>
      <c r="R4" s="2"/>
      <c r="S4" s="2"/>
      <c r="T4" s="2"/>
    </row>
    <row r="5" spans="1:20" ht="12.75" customHeight="1" x14ac:dyDescent="0.2">
      <c r="B5" s="2"/>
      <c r="C5" s="89" t="s">
        <v>56</v>
      </c>
      <c r="D5" s="90"/>
      <c r="E5" s="90"/>
      <c r="F5" s="90"/>
      <c r="G5" s="90"/>
      <c r="H5" s="90"/>
      <c r="I5" s="90"/>
      <c r="J5" s="2"/>
      <c r="K5" s="2"/>
      <c r="L5" s="90"/>
      <c r="M5" s="2"/>
      <c r="N5" s="2"/>
      <c r="O5" s="2"/>
      <c r="P5" s="2"/>
      <c r="Q5" s="2"/>
      <c r="R5" s="2"/>
      <c r="S5" s="2"/>
      <c r="T5" s="2"/>
    </row>
    <row r="6" spans="1:20" ht="12.75" customHeight="1" x14ac:dyDescent="0.2">
      <c r="B6" s="2"/>
      <c r="C6" s="89" t="s">
        <v>57</v>
      </c>
      <c r="D6" s="90"/>
      <c r="E6" s="90"/>
      <c r="F6" s="90"/>
      <c r="G6" s="90"/>
      <c r="H6" s="90"/>
      <c r="I6" s="90"/>
      <c r="J6" s="2"/>
      <c r="K6" s="2"/>
      <c r="L6" s="90"/>
      <c r="M6" s="2"/>
      <c r="N6" s="2"/>
      <c r="O6" s="2"/>
      <c r="P6" s="2"/>
      <c r="Q6" s="2"/>
      <c r="R6" s="2"/>
      <c r="S6" s="2"/>
      <c r="T6" s="2"/>
    </row>
    <row r="7" spans="1:20" ht="15" customHeight="1" x14ac:dyDescent="0.2">
      <c r="B7" s="2"/>
      <c r="C7" s="89" t="str">
        <f>UebInstitutQuartal</f>
        <v>3. Quartal 2019</v>
      </c>
      <c r="D7" s="90"/>
      <c r="E7" s="90"/>
      <c r="F7" s="90"/>
      <c r="G7" s="90"/>
      <c r="H7" s="90"/>
      <c r="I7" s="90"/>
      <c r="J7" s="2"/>
      <c r="K7" s="2"/>
      <c r="L7" s="90"/>
      <c r="M7" s="2"/>
      <c r="N7" s="2"/>
      <c r="O7" s="2"/>
      <c r="P7" s="2"/>
      <c r="Q7" s="2"/>
      <c r="R7" s="2"/>
      <c r="S7" s="2"/>
      <c r="T7" s="2"/>
    </row>
    <row r="8" spans="1:20" ht="12.75" customHeight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 customHeight="1" x14ac:dyDescent="0.2">
      <c r="B9" s="2"/>
      <c r="C9" s="57"/>
      <c r="D9" s="57"/>
      <c r="E9" s="91" t="s">
        <v>39</v>
      </c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3"/>
      <c r="T9" s="93"/>
    </row>
    <row r="10" spans="1:20" ht="9" customHeight="1" x14ac:dyDescent="0.2">
      <c r="B10" s="2"/>
      <c r="C10" s="43"/>
      <c r="D10" s="43"/>
      <c r="E10" s="94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314" t="s">
        <v>58</v>
      </c>
      <c r="T10" s="315" t="s">
        <v>59</v>
      </c>
    </row>
    <row r="11" spans="1:20" ht="11.45" customHeight="1" x14ac:dyDescent="0.2">
      <c r="B11" s="2"/>
      <c r="C11" s="43"/>
      <c r="D11" s="43"/>
      <c r="E11" s="95" t="s">
        <v>60</v>
      </c>
      <c r="F11" s="96" t="s">
        <v>61</v>
      </c>
      <c r="G11" s="97"/>
      <c r="H11" s="97"/>
      <c r="I11" s="97"/>
      <c r="J11" s="97"/>
      <c r="K11" s="97"/>
      <c r="L11" s="98"/>
      <c r="M11" s="97"/>
      <c r="N11" s="99"/>
      <c r="O11" s="99"/>
      <c r="P11" s="99"/>
      <c r="Q11" s="99"/>
      <c r="R11" s="100"/>
      <c r="S11" s="305"/>
      <c r="T11" s="305"/>
    </row>
    <row r="12" spans="1:20" ht="11.45" customHeight="1" x14ac:dyDescent="0.2">
      <c r="B12" s="2"/>
      <c r="C12" s="43"/>
      <c r="D12" s="43"/>
      <c r="E12" s="101"/>
      <c r="F12" s="102" t="s">
        <v>62</v>
      </c>
      <c r="G12" s="103"/>
      <c r="H12" s="103"/>
      <c r="I12" s="103"/>
      <c r="J12" s="103"/>
      <c r="K12" s="104"/>
      <c r="L12" s="102" t="s">
        <v>63</v>
      </c>
      <c r="M12" s="103"/>
      <c r="N12" s="103"/>
      <c r="O12" s="103"/>
      <c r="P12" s="103"/>
      <c r="Q12" s="105"/>
      <c r="R12" s="106"/>
      <c r="S12" s="305"/>
      <c r="T12" s="305"/>
    </row>
    <row r="13" spans="1:20" ht="11.45" customHeight="1" x14ac:dyDescent="0.2">
      <c r="B13" s="2"/>
      <c r="C13" s="43"/>
      <c r="D13" s="43"/>
      <c r="E13" s="101"/>
      <c r="F13" s="107" t="str">
        <f>E11</f>
        <v>Insgesamt</v>
      </c>
      <c r="G13" s="108" t="str">
        <f>F11</f>
        <v>davon</v>
      </c>
      <c r="H13" s="109"/>
      <c r="I13" s="109"/>
      <c r="J13" s="109"/>
      <c r="K13" s="109"/>
      <c r="L13" s="110" t="str">
        <f>F13</f>
        <v>Insgesamt</v>
      </c>
      <c r="M13" s="108" t="str">
        <f>G13</f>
        <v>davon</v>
      </c>
      <c r="N13" s="111"/>
      <c r="O13" s="111"/>
      <c r="P13" s="111"/>
      <c r="Q13" s="111"/>
      <c r="R13" s="112"/>
      <c r="S13" s="305"/>
      <c r="T13" s="305"/>
    </row>
    <row r="14" spans="1:20" ht="43.9" customHeight="1" x14ac:dyDescent="0.2">
      <c r="B14" s="2"/>
      <c r="C14" s="43"/>
      <c r="D14" s="43"/>
      <c r="E14" s="113"/>
      <c r="F14" s="114"/>
      <c r="G14" s="115" t="s">
        <v>64</v>
      </c>
      <c r="H14" s="116" t="s">
        <v>65</v>
      </c>
      <c r="I14" s="116" t="s">
        <v>66</v>
      </c>
      <c r="J14" s="117" t="s">
        <v>67</v>
      </c>
      <c r="K14" s="116" t="s">
        <v>68</v>
      </c>
      <c r="L14" s="118"/>
      <c r="M14" s="115" t="s">
        <v>69</v>
      </c>
      <c r="N14" s="116" t="s">
        <v>70</v>
      </c>
      <c r="O14" s="116" t="s">
        <v>71</v>
      </c>
      <c r="P14" s="117" t="s">
        <v>72</v>
      </c>
      <c r="Q14" s="117" t="str">
        <f>J14</f>
        <v>Unfertige und noch nicht ertragfähige Neubauten</v>
      </c>
      <c r="R14" s="116" t="str">
        <f>K14</f>
        <v>Bauplätze</v>
      </c>
      <c r="S14" s="305"/>
      <c r="T14" s="305"/>
    </row>
    <row r="15" spans="1:20" ht="12.75" customHeight="1" x14ac:dyDescent="0.2">
      <c r="B15" s="2"/>
      <c r="C15" s="119" t="s">
        <v>73</v>
      </c>
      <c r="D15" s="120" t="str">
        <f>AktQuartal</f>
        <v>3. Quartal</v>
      </c>
      <c r="E15" s="121" t="str">
        <f>Einheit_Waehrung</f>
        <v>Mio. €</v>
      </c>
      <c r="F15" s="121" t="str">
        <f>E15</f>
        <v>Mio. €</v>
      </c>
      <c r="G15" s="121" t="str">
        <f>E15</f>
        <v>Mio. €</v>
      </c>
      <c r="H15" s="121" t="str">
        <f>E15</f>
        <v>Mio. €</v>
      </c>
      <c r="I15" s="121" t="str">
        <f>E15</f>
        <v>Mio. €</v>
      </c>
      <c r="J15" s="121" t="str">
        <f>E15</f>
        <v>Mio. €</v>
      </c>
      <c r="K15" s="121" t="str">
        <f>E15</f>
        <v>Mio. €</v>
      </c>
      <c r="L15" s="121" t="str">
        <f>E15</f>
        <v>Mio. €</v>
      </c>
      <c r="M15" s="121" t="str">
        <f>L15</f>
        <v>Mio. €</v>
      </c>
      <c r="N15" s="121" t="str">
        <f>L15</f>
        <v>Mio. €</v>
      </c>
      <c r="O15" s="121" t="str">
        <f>L15</f>
        <v>Mio. €</v>
      </c>
      <c r="P15" s="121" t="str">
        <f>L15</f>
        <v>Mio. €</v>
      </c>
      <c r="Q15" s="121" t="str">
        <f>L15</f>
        <v>Mio. €</v>
      </c>
      <c r="R15" s="121" t="str">
        <f>L15</f>
        <v>Mio. €</v>
      </c>
      <c r="S15" s="122" t="str">
        <f>E15</f>
        <v>Mio. €</v>
      </c>
      <c r="T15" s="121" t="str">
        <f>E15</f>
        <v>Mio. €</v>
      </c>
    </row>
    <row r="16" spans="1:20" ht="12.75" customHeight="1" x14ac:dyDescent="0.2">
      <c r="B16" s="14" t="s">
        <v>74</v>
      </c>
      <c r="C16" s="123" t="s">
        <v>75</v>
      </c>
      <c r="D16" s="124" t="str">
        <f>"Jahr "&amp;AktJahr</f>
        <v>Jahr 2019</v>
      </c>
      <c r="E16" s="125">
        <f t="shared" ref="E16:E47" si="0">F16+L16</f>
        <v>7226.2479999999987</v>
      </c>
      <c r="F16" s="125">
        <f t="shared" ref="F16:F47" si="1">SUM(G16:K16)</f>
        <v>1148.423</v>
      </c>
      <c r="G16" s="125">
        <v>6.2220000000000004</v>
      </c>
      <c r="H16" s="125">
        <v>0</v>
      </c>
      <c r="I16" s="125">
        <v>1061.1110000000001</v>
      </c>
      <c r="J16" s="125">
        <v>22.54</v>
      </c>
      <c r="K16" s="125">
        <v>58.55</v>
      </c>
      <c r="L16" s="125">
        <f t="shared" ref="L16:L47" si="2">SUM(M16:R16)</f>
        <v>6077.8249999999989</v>
      </c>
      <c r="M16" s="125">
        <v>2657.8429999999998</v>
      </c>
      <c r="N16" s="125">
        <v>2115.0189999999998</v>
      </c>
      <c r="O16" s="125">
        <v>29.890999999999998</v>
      </c>
      <c r="P16" s="125">
        <v>932.12200000000007</v>
      </c>
      <c r="Q16" s="125">
        <v>342.95</v>
      </c>
      <c r="R16" s="125">
        <v>0</v>
      </c>
      <c r="S16" s="126">
        <v>0</v>
      </c>
      <c r="T16" s="125">
        <v>0</v>
      </c>
    </row>
    <row r="17" spans="2:20" ht="12.75" customHeight="1" x14ac:dyDescent="0.2">
      <c r="B17" s="2"/>
      <c r="C17" s="119"/>
      <c r="D17" s="119" t="str">
        <f>"Jahr "&amp;(AktJahr-1)</f>
        <v>Jahr 2018</v>
      </c>
      <c r="E17" s="127">
        <f t="shared" si="0"/>
        <v>5936.9439999999995</v>
      </c>
      <c r="F17" s="127">
        <f t="shared" si="1"/>
        <v>963.83900000000006</v>
      </c>
      <c r="G17" s="127">
        <v>6.415</v>
      </c>
      <c r="H17" s="127">
        <v>2.302</v>
      </c>
      <c r="I17" s="127">
        <v>910.97</v>
      </c>
      <c r="J17" s="127">
        <v>19.138999999999999</v>
      </c>
      <c r="K17" s="127">
        <v>25.013000000000002</v>
      </c>
      <c r="L17" s="127">
        <f t="shared" si="2"/>
        <v>4973.1049999999996</v>
      </c>
      <c r="M17" s="127">
        <v>2468.8989999999999</v>
      </c>
      <c r="N17" s="127">
        <v>1653.268</v>
      </c>
      <c r="O17" s="127">
        <v>34.292999999999999</v>
      </c>
      <c r="P17" s="127">
        <v>633.47400000000005</v>
      </c>
      <c r="Q17" s="127">
        <v>172.80799999999999</v>
      </c>
      <c r="R17" s="127">
        <v>10.363</v>
      </c>
      <c r="S17" s="128">
        <v>0</v>
      </c>
      <c r="T17" s="127">
        <v>0</v>
      </c>
    </row>
    <row r="18" spans="2:20" ht="12.75" customHeight="1" x14ac:dyDescent="0.2">
      <c r="B18" s="14" t="s">
        <v>76</v>
      </c>
      <c r="C18" s="123" t="s">
        <v>77</v>
      </c>
      <c r="D18" s="124" t="str">
        <f>$D$16</f>
        <v>Jahr 2019</v>
      </c>
      <c r="E18" s="125">
        <f t="shared" si="0"/>
        <v>5357.8200000000006</v>
      </c>
      <c r="F18" s="125">
        <f t="shared" si="1"/>
        <v>1141.8230000000001</v>
      </c>
      <c r="G18" s="125">
        <v>6.2220000000000004</v>
      </c>
      <c r="H18" s="125">
        <v>0</v>
      </c>
      <c r="I18" s="125">
        <v>1061.1110000000001</v>
      </c>
      <c r="J18" s="125">
        <v>22.54</v>
      </c>
      <c r="K18" s="125">
        <v>51.95</v>
      </c>
      <c r="L18" s="125">
        <f t="shared" si="2"/>
        <v>4215.9970000000003</v>
      </c>
      <c r="M18" s="125">
        <v>1561.758</v>
      </c>
      <c r="N18" s="125">
        <v>1426.2339999999999</v>
      </c>
      <c r="O18" s="125">
        <v>29.890999999999998</v>
      </c>
      <c r="P18" s="125">
        <v>855.16399999999999</v>
      </c>
      <c r="Q18" s="125">
        <v>342.95</v>
      </c>
      <c r="R18" s="125">
        <v>0</v>
      </c>
      <c r="S18" s="126">
        <v>0</v>
      </c>
      <c r="T18" s="125">
        <v>0</v>
      </c>
    </row>
    <row r="19" spans="2:20" ht="12.75" customHeight="1" x14ac:dyDescent="0.2">
      <c r="B19" s="2"/>
      <c r="C19" s="119"/>
      <c r="D19" s="119" t="str">
        <f>$D$17</f>
        <v>Jahr 2018</v>
      </c>
      <c r="E19" s="127">
        <f t="shared" si="0"/>
        <v>4426.8790000000008</v>
      </c>
      <c r="F19" s="127">
        <f t="shared" si="1"/>
        <v>957.23900000000003</v>
      </c>
      <c r="G19" s="127">
        <v>6.415</v>
      </c>
      <c r="H19" s="127">
        <v>2.302</v>
      </c>
      <c r="I19" s="127">
        <v>910.97</v>
      </c>
      <c r="J19" s="127">
        <v>19.138999999999999</v>
      </c>
      <c r="K19" s="127">
        <v>18.413</v>
      </c>
      <c r="L19" s="127">
        <f t="shared" si="2"/>
        <v>3469.6400000000008</v>
      </c>
      <c r="M19" s="127">
        <v>1429.18</v>
      </c>
      <c r="N19" s="127">
        <v>1333.3130000000001</v>
      </c>
      <c r="O19" s="127">
        <v>34.292999999999999</v>
      </c>
      <c r="P19" s="127">
        <v>589.37400000000002</v>
      </c>
      <c r="Q19" s="127">
        <v>73.117000000000004</v>
      </c>
      <c r="R19" s="127">
        <v>10.363</v>
      </c>
      <c r="S19" s="128">
        <v>0</v>
      </c>
      <c r="T19" s="127">
        <v>0</v>
      </c>
    </row>
    <row r="20" spans="2:20" ht="12.75" customHeight="1" x14ac:dyDescent="0.2">
      <c r="B20" s="129" t="s">
        <v>78</v>
      </c>
      <c r="C20" s="123" t="s">
        <v>79</v>
      </c>
      <c r="D20" s="124" t="str">
        <f>$D$16</f>
        <v>Jahr 2019</v>
      </c>
      <c r="E20" s="125">
        <f t="shared" si="0"/>
        <v>64.95</v>
      </c>
      <c r="F20" s="125">
        <f t="shared" si="1"/>
        <v>6.6000000000000014</v>
      </c>
      <c r="G20" s="125">
        <v>0</v>
      </c>
      <c r="H20" s="125">
        <v>0</v>
      </c>
      <c r="I20" s="125">
        <v>0</v>
      </c>
      <c r="J20" s="125">
        <v>0</v>
      </c>
      <c r="K20" s="125">
        <v>6.6000000000000014</v>
      </c>
      <c r="L20" s="125">
        <f t="shared" si="2"/>
        <v>58.35</v>
      </c>
      <c r="M20" s="125">
        <v>51.39</v>
      </c>
      <c r="N20" s="125">
        <v>6.96</v>
      </c>
      <c r="O20" s="125">
        <v>0</v>
      </c>
      <c r="P20" s="125">
        <v>0</v>
      </c>
      <c r="Q20" s="125">
        <v>0</v>
      </c>
      <c r="R20" s="125">
        <v>0</v>
      </c>
      <c r="S20" s="126">
        <v>0</v>
      </c>
      <c r="T20" s="125">
        <v>0</v>
      </c>
    </row>
    <row r="21" spans="2:20" ht="12.75" customHeight="1" x14ac:dyDescent="0.2">
      <c r="B21" s="2"/>
      <c r="C21" s="119"/>
      <c r="D21" s="119" t="str">
        <f>$D$17</f>
        <v>Jahr 2018</v>
      </c>
      <c r="E21" s="127">
        <f t="shared" si="0"/>
        <v>43.552</v>
      </c>
      <c r="F21" s="127">
        <f t="shared" si="1"/>
        <v>6.6000000000000014</v>
      </c>
      <c r="G21" s="127">
        <v>0</v>
      </c>
      <c r="H21" s="127">
        <v>0</v>
      </c>
      <c r="I21" s="127">
        <v>0</v>
      </c>
      <c r="J21" s="127">
        <v>0</v>
      </c>
      <c r="K21" s="127">
        <v>6.6000000000000014</v>
      </c>
      <c r="L21" s="127">
        <f t="shared" si="2"/>
        <v>36.951999999999998</v>
      </c>
      <c r="M21" s="127">
        <v>36.951999999999998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28">
        <v>0</v>
      </c>
      <c r="T21" s="127">
        <v>0</v>
      </c>
    </row>
    <row r="22" spans="2:20" ht="12.75" hidden="1" customHeight="1" x14ac:dyDescent="0.2">
      <c r="B22" s="129" t="s">
        <v>80</v>
      </c>
      <c r="C22" s="123" t="s">
        <v>81</v>
      </c>
      <c r="D22" s="124" t="str">
        <f>$D$16</f>
        <v>Jahr 2019</v>
      </c>
      <c r="E22" s="125">
        <f t="shared" si="0"/>
        <v>0</v>
      </c>
      <c r="F22" s="125">
        <f t="shared" si="1"/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f t="shared" si="2"/>
        <v>0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6">
        <v>0</v>
      </c>
      <c r="T22" s="125">
        <v>0</v>
      </c>
    </row>
    <row r="23" spans="2:20" ht="12.75" hidden="1" customHeight="1" x14ac:dyDescent="0.2">
      <c r="B23" s="2"/>
      <c r="C23" s="119"/>
      <c r="D23" s="119" t="str">
        <f>$D$17</f>
        <v>Jahr 2018</v>
      </c>
      <c r="E23" s="127">
        <f t="shared" si="0"/>
        <v>0</v>
      </c>
      <c r="F23" s="127">
        <f t="shared" si="1"/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f t="shared" si="2"/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8">
        <v>0</v>
      </c>
      <c r="T23" s="127">
        <v>0</v>
      </c>
    </row>
    <row r="24" spans="2:20" ht="12.75" hidden="1" customHeight="1" x14ac:dyDescent="0.2">
      <c r="B24" s="129" t="s">
        <v>82</v>
      </c>
      <c r="C24" s="123" t="s">
        <v>83</v>
      </c>
      <c r="D24" s="124" t="str">
        <f>$D$16</f>
        <v>Jahr 2019</v>
      </c>
      <c r="E24" s="125">
        <f t="shared" si="0"/>
        <v>0</v>
      </c>
      <c r="F24" s="125">
        <f t="shared" si="1"/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  <c r="L24" s="125">
        <f t="shared" si="2"/>
        <v>0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6">
        <v>0</v>
      </c>
      <c r="T24" s="125">
        <v>0</v>
      </c>
    </row>
    <row r="25" spans="2:20" ht="12.75" hidden="1" customHeight="1" x14ac:dyDescent="0.2">
      <c r="B25" s="2"/>
      <c r="C25" s="119"/>
      <c r="D25" s="119" t="str">
        <f>$D$17</f>
        <v>Jahr 2018</v>
      </c>
      <c r="E25" s="127">
        <f t="shared" si="0"/>
        <v>0</v>
      </c>
      <c r="F25" s="127">
        <f t="shared" si="1"/>
        <v>0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27">
        <f t="shared" si="2"/>
        <v>0</v>
      </c>
      <c r="M25" s="127">
        <v>0</v>
      </c>
      <c r="N25" s="127">
        <v>0</v>
      </c>
      <c r="O25" s="127">
        <v>0</v>
      </c>
      <c r="P25" s="127">
        <v>0</v>
      </c>
      <c r="Q25" s="127">
        <v>0</v>
      </c>
      <c r="R25" s="127">
        <v>0</v>
      </c>
      <c r="S25" s="128">
        <v>0</v>
      </c>
      <c r="T25" s="127">
        <v>0</v>
      </c>
    </row>
    <row r="26" spans="2:20" ht="12.75" hidden="1" customHeight="1" x14ac:dyDescent="0.2">
      <c r="B26" s="129" t="s">
        <v>84</v>
      </c>
      <c r="C26" s="123" t="s">
        <v>85</v>
      </c>
      <c r="D26" s="124" t="str">
        <f>$D$16</f>
        <v>Jahr 2019</v>
      </c>
      <c r="E26" s="125">
        <f t="shared" si="0"/>
        <v>0</v>
      </c>
      <c r="F26" s="125">
        <f t="shared" si="1"/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5">
        <f t="shared" si="2"/>
        <v>0</v>
      </c>
      <c r="M26" s="125">
        <v>0</v>
      </c>
      <c r="N26" s="125">
        <v>0</v>
      </c>
      <c r="O26" s="125">
        <v>0</v>
      </c>
      <c r="P26" s="125">
        <v>0</v>
      </c>
      <c r="Q26" s="125">
        <v>0</v>
      </c>
      <c r="R26" s="125">
        <v>0</v>
      </c>
      <c r="S26" s="126">
        <v>0</v>
      </c>
      <c r="T26" s="125">
        <v>0</v>
      </c>
    </row>
    <row r="27" spans="2:20" ht="12.75" hidden="1" customHeight="1" x14ac:dyDescent="0.2">
      <c r="B27" s="2"/>
      <c r="C27" s="119"/>
      <c r="D27" s="119" t="str">
        <f>$D$17</f>
        <v>Jahr 2018</v>
      </c>
      <c r="E27" s="127">
        <f t="shared" si="0"/>
        <v>0</v>
      </c>
      <c r="F27" s="127">
        <f t="shared" si="1"/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f t="shared" si="2"/>
        <v>0</v>
      </c>
      <c r="M27" s="127">
        <v>0</v>
      </c>
      <c r="N27" s="127">
        <v>0</v>
      </c>
      <c r="O27" s="127">
        <v>0</v>
      </c>
      <c r="P27" s="127">
        <v>0</v>
      </c>
      <c r="Q27" s="127">
        <v>0</v>
      </c>
      <c r="R27" s="127">
        <v>0</v>
      </c>
      <c r="S27" s="128">
        <v>0</v>
      </c>
      <c r="T27" s="127">
        <v>0</v>
      </c>
    </row>
    <row r="28" spans="2:20" ht="12.75" hidden="1" customHeight="1" x14ac:dyDescent="0.2">
      <c r="B28" s="129" t="s">
        <v>86</v>
      </c>
      <c r="C28" s="123" t="s">
        <v>87</v>
      </c>
      <c r="D28" s="124" t="str">
        <f>$D$16</f>
        <v>Jahr 2019</v>
      </c>
      <c r="E28" s="125">
        <f t="shared" si="0"/>
        <v>0</v>
      </c>
      <c r="F28" s="125">
        <f t="shared" si="1"/>
        <v>0</v>
      </c>
      <c r="G28" s="125">
        <v>0</v>
      </c>
      <c r="H28" s="125">
        <v>0</v>
      </c>
      <c r="I28" s="125">
        <v>0</v>
      </c>
      <c r="J28" s="125">
        <v>0</v>
      </c>
      <c r="K28" s="125">
        <v>0</v>
      </c>
      <c r="L28" s="125">
        <f t="shared" si="2"/>
        <v>0</v>
      </c>
      <c r="M28" s="125">
        <v>0</v>
      </c>
      <c r="N28" s="125">
        <v>0</v>
      </c>
      <c r="O28" s="125">
        <v>0</v>
      </c>
      <c r="P28" s="125">
        <v>0</v>
      </c>
      <c r="Q28" s="125">
        <v>0</v>
      </c>
      <c r="R28" s="125">
        <v>0</v>
      </c>
      <c r="S28" s="126">
        <v>0</v>
      </c>
      <c r="T28" s="125">
        <v>0</v>
      </c>
    </row>
    <row r="29" spans="2:20" ht="12.75" hidden="1" customHeight="1" x14ac:dyDescent="0.2">
      <c r="B29" s="2"/>
      <c r="C29" s="119"/>
      <c r="D29" s="119" t="str">
        <f>$D$17</f>
        <v>Jahr 2018</v>
      </c>
      <c r="E29" s="127">
        <f t="shared" si="0"/>
        <v>0</v>
      </c>
      <c r="F29" s="127">
        <f t="shared" si="1"/>
        <v>0</v>
      </c>
      <c r="G29" s="127">
        <v>0</v>
      </c>
      <c r="H29" s="127">
        <v>0</v>
      </c>
      <c r="I29" s="127">
        <v>0</v>
      </c>
      <c r="J29" s="127">
        <v>0</v>
      </c>
      <c r="K29" s="127">
        <v>0</v>
      </c>
      <c r="L29" s="127">
        <f t="shared" si="2"/>
        <v>0</v>
      </c>
      <c r="M29" s="127">
        <v>0</v>
      </c>
      <c r="N29" s="127">
        <v>0</v>
      </c>
      <c r="O29" s="127">
        <v>0</v>
      </c>
      <c r="P29" s="127">
        <v>0</v>
      </c>
      <c r="Q29" s="127">
        <v>0</v>
      </c>
      <c r="R29" s="127">
        <v>0</v>
      </c>
      <c r="S29" s="128">
        <v>0</v>
      </c>
      <c r="T29" s="127">
        <v>0</v>
      </c>
    </row>
    <row r="30" spans="2:20" ht="12.75" customHeight="1" x14ac:dyDescent="0.2">
      <c r="B30" s="14" t="s">
        <v>88</v>
      </c>
      <c r="C30" s="123" t="s">
        <v>89</v>
      </c>
      <c r="D30" s="124" t="str">
        <f>$D$16</f>
        <v>Jahr 2019</v>
      </c>
      <c r="E30" s="125">
        <f t="shared" si="0"/>
        <v>341.78200000000004</v>
      </c>
      <c r="F30" s="125">
        <f t="shared" si="1"/>
        <v>0</v>
      </c>
      <c r="G30" s="125">
        <v>0</v>
      </c>
      <c r="H30" s="125">
        <v>0</v>
      </c>
      <c r="I30" s="125">
        <v>0</v>
      </c>
      <c r="J30" s="125">
        <v>0</v>
      </c>
      <c r="K30" s="125">
        <v>0</v>
      </c>
      <c r="L30" s="125">
        <f t="shared" si="2"/>
        <v>341.78200000000004</v>
      </c>
      <c r="M30" s="125">
        <v>297.44200000000001</v>
      </c>
      <c r="N30" s="125">
        <v>44.34</v>
      </c>
      <c r="O30" s="125">
        <v>0</v>
      </c>
      <c r="P30" s="125">
        <v>0</v>
      </c>
      <c r="Q30" s="125">
        <v>0</v>
      </c>
      <c r="R30" s="125">
        <v>0</v>
      </c>
      <c r="S30" s="126">
        <v>0</v>
      </c>
      <c r="T30" s="125">
        <v>0</v>
      </c>
    </row>
    <row r="31" spans="2:20" ht="12.75" customHeight="1" x14ac:dyDescent="0.2">
      <c r="B31" s="2"/>
      <c r="C31" s="119"/>
      <c r="D31" s="119" t="str">
        <f>$D$17</f>
        <v>Jahr 2018</v>
      </c>
      <c r="E31" s="127">
        <f t="shared" si="0"/>
        <v>281.05</v>
      </c>
      <c r="F31" s="127">
        <f t="shared" si="1"/>
        <v>0</v>
      </c>
      <c r="G31" s="127">
        <v>0</v>
      </c>
      <c r="H31" s="127">
        <v>0</v>
      </c>
      <c r="I31" s="127">
        <v>0</v>
      </c>
      <c r="J31" s="127">
        <v>0</v>
      </c>
      <c r="K31" s="127">
        <v>0</v>
      </c>
      <c r="L31" s="127">
        <f t="shared" si="2"/>
        <v>281.05</v>
      </c>
      <c r="M31" s="127">
        <v>236.71</v>
      </c>
      <c r="N31" s="127">
        <v>44.34</v>
      </c>
      <c r="O31" s="127">
        <v>0</v>
      </c>
      <c r="P31" s="127">
        <v>0</v>
      </c>
      <c r="Q31" s="127">
        <v>0</v>
      </c>
      <c r="R31" s="127">
        <v>0</v>
      </c>
      <c r="S31" s="128">
        <v>0</v>
      </c>
      <c r="T31" s="127">
        <v>0</v>
      </c>
    </row>
    <row r="32" spans="2:20" ht="12.75" hidden="1" customHeight="1" x14ac:dyDescent="0.2">
      <c r="B32" s="14" t="s">
        <v>90</v>
      </c>
      <c r="C32" s="123" t="s">
        <v>91</v>
      </c>
      <c r="D32" s="124" t="str">
        <f>$D$16</f>
        <v>Jahr 2019</v>
      </c>
      <c r="E32" s="125">
        <f t="shared" si="0"/>
        <v>0</v>
      </c>
      <c r="F32" s="125">
        <f t="shared" si="1"/>
        <v>0</v>
      </c>
      <c r="G32" s="125">
        <v>0</v>
      </c>
      <c r="H32" s="125">
        <v>0</v>
      </c>
      <c r="I32" s="125">
        <v>0</v>
      </c>
      <c r="J32" s="125">
        <v>0</v>
      </c>
      <c r="K32" s="125">
        <v>0</v>
      </c>
      <c r="L32" s="125">
        <f t="shared" si="2"/>
        <v>0</v>
      </c>
      <c r="M32" s="125">
        <v>0</v>
      </c>
      <c r="N32" s="125">
        <v>0</v>
      </c>
      <c r="O32" s="125">
        <v>0</v>
      </c>
      <c r="P32" s="125">
        <v>0</v>
      </c>
      <c r="Q32" s="125">
        <v>0</v>
      </c>
      <c r="R32" s="125">
        <v>0</v>
      </c>
      <c r="S32" s="126">
        <v>0</v>
      </c>
      <c r="T32" s="125">
        <v>0</v>
      </c>
    </row>
    <row r="33" spans="2:20" ht="12.75" hidden="1" customHeight="1" x14ac:dyDescent="0.2">
      <c r="B33" s="2"/>
      <c r="C33" s="119"/>
      <c r="D33" s="119" t="str">
        <f>$D$17</f>
        <v>Jahr 2018</v>
      </c>
      <c r="E33" s="127">
        <f t="shared" si="0"/>
        <v>0</v>
      </c>
      <c r="F33" s="127">
        <f t="shared" si="1"/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127">
        <f t="shared" si="2"/>
        <v>0</v>
      </c>
      <c r="M33" s="127">
        <v>0</v>
      </c>
      <c r="N33" s="127">
        <v>0</v>
      </c>
      <c r="O33" s="127">
        <v>0</v>
      </c>
      <c r="P33" s="127">
        <v>0</v>
      </c>
      <c r="Q33" s="127">
        <v>0</v>
      </c>
      <c r="R33" s="127">
        <v>0</v>
      </c>
      <c r="S33" s="128">
        <v>0</v>
      </c>
      <c r="T33" s="127">
        <v>0</v>
      </c>
    </row>
    <row r="34" spans="2:20" ht="12.75" customHeight="1" x14ac:dyDescent="0.2">
      <c r="B34" s="14" t="s">
        <v>92</v>
      </c>
      <c r="C34" s="123" t="s">
        <v>93</v>
      </c>
      <c r="D34" s="124" t="str">
        <f>$D$16</f>
        <v>Jahr 2019</v>
      </c>
      <c r="E34" s="125">
        <f t="shared" si="0"/>
        <v>472.35300000000001</v>
      </c>
      <c r="F34" s="125">
        <f t="shared" si="1"/>
        <v>0</v>
      </c>
      <c r="G34" s="125">
        <v>0</v>
      </c>
      <c r="H34" s="125">
        <v>0</v>
      </c>
      <c r="I34" s="125">
        <v>0</v>
      </c>
      <c r="J34" s="125">
        <v>0</v>
      </c>
      <c r="K34" s="125">
        <v>0</v>
      </c>
      <c r="L34" s="125">
        <f t="shared" si="2"/>
        <v>472.35300000000001</v>
      </c>
      <c r="M34" s="125">
        <v>296.149</v>
      </c>
      <c r="N34" s="125">
        <v>176.20400000000001</v>
      </c>
      <c r="O34" s="125">
        <v>0</v>
      </c>
      <c r="P34" s="125">
        <v>0</v>
      </c>
      <c r="Q34" s="125">
        <v>0</v>
      </c>
      <c r="R34" s="125">
        <v>0</v>
      </c>
      <c r="S34" s="126">
        <v>0</v>
      </c>
      <c r="T34" s="125">
        <v>0</v>
      </c>
    </row>
    <row r="35" spans="2:20" ht="12.75" customHeight="1" x14ac:dyDescent="0.2">
      <c r="B35" s="2"/>
      <c r="C35" s="119"/>
      <c r="D35" s="119" t="str">
        <f>$D$17</f>
        <v>Jahr 2018</v>
      </c>
      <c r="E35" s="127">
        <f t="shared" si="0"/>
        <v>321.46100000000001</v>
      </c>
      <c r="F35" s="127">
        <f t="shared" si="1"/>
        <v>0</v>
      </c>
      <c r="G35" s="127">
        <v>0</v>
      </c>
      <c r="H35" s="127">
        <v>0</v>
      </c>
      <c r="I35" s="127">
        <v>0</v>
      </c>
      <c r="J35" s="127">
        <v>0</v>
      </c>
      <c r="K35" s="127">
        <v>0</v>
      </c>
      <c r="L35" s="127">
        <f t="shared" si="2"/>
        <v>321.46100000000001</v>
      </c>
      <c r="M35" s="127">
        <v>321.46100000000001</v>
      </c>
      <c r="N35" s="127">
        <v>0</v>
      </c>
      <c r="O35" s="127">
        <v>0</v>
      </c>
      <c r="P35" s="127">
        <v>0</v>
      </c>
      <c r="Q35" s="127">
        <v>0</v>
      </c>
      <c r="R35" s="127">
        <v>0</v>
      </c>
      <c r="S35" s="128">
        <v>0</v>
      </c>
      <c r="T35" s="127">
        <v>0</v>
      </c>
    </row>
    <row r="36" spans="2:20" ht="12.75" hidden="1" customHeight="1" x14ac:dyDescent="0.2">
      <c r="B36" s="14" t="s">
        <v>94</v>
      </c>
      <c r="C36" s="123" t="s">
        <v>95</v>
      </c>
      <c r="D36" s="124" t="str">
        <f>$D$16</f>
        <v>Jahr 2019</v>
      </c>
      <c r="E36" s="125">
        <f t="shared" si="0"/>
        <v>0</v>
      </c>
      <c r="F36" s="125">
        <f t="shared" si="1"/>
        <v>0</v>
      </c>
      <c r="G36" s="125">
        <v>0</v>
      </c>
      <c r="H36" s="125">
        <v>0</v>
      </c>
      <c r="I36" s="125">
        <v>0</v>
      </c>
      <c r="J36" s="125">
        <v>0</v>
      </c>
      <c r="K36" s="125">
        <v>0</v>
      </c>
      <c r="L36" s="125">
        <f t="shared" si="2"/>
        <v>0</v>
      </c>
      <c r="M36" s="125">
        <v>0</v>
      </c>
      <c r="N36" s="125">
        <v>0</v>
      </c>
      <c r="O36" s="125">
        <v>0</v>
      </c>
      <c r="P36" s="125">
        <v>0</v>
      </c>
      <c r="Q36" s="125">
        <v>0</v>
      </c>
      <c r="R36" s="125">
        <v>0</v>
      </c>
      <c r="S36" s="126">
        <v>0</v>
      </c>
      <c r="T36" s="125">
        <v>0</v>
      </c>
    </row>
    <row r="37" spans="2:20" ht="12.75" hidden="1" customHeight="1" x14ac:dyDescent="0.2">
      <c r="B37" s="2"/>
      <c r="C37" s="119"/>
      <c r="D37" s="119" t="str">
        <f>$D$17</f>
        <v>Jahr 2018</v>
      </c>
      <c r="E37" s="127">
        <f t="shared" si="0"/>
        <v>0</v>
      </c>
      <c r="F37" s="127">
        <f t="shared" si="1"/>
        <v>0</v>
      </c>
      <c r="G37" s="127">
        <v>0</v>
      </c>
      <c r="H37" s="127">
        <v>0</v>
      </c>
      <c r="I37" s="127">
        <v>0</v>
      </c>
      <c r="J37" s="127">
        <v>0</v>
      </c>
      <c r="K37" s="127">
        <v>0</v>
      </c>
      <c r="L37" s="127">
        <f t="shared" si="2"/>
        <v>0</v>
      </c>
      <c r="M37" s="127">
        <v>0</v>
      </c>
      <c r="N37" s="127">
        <v>0</v>
      </c>
      <c r="O37" s="127">
        <v>0</v>
      </c>
      <c r="P37" s="127">
        <v>0</v>
      </c>
      <c r="Q37" s="127">
        <v>0</v>
      </c>
      <c r="R37" s="127">
        <v>0</v>
      </c>
      <c r="S37" s="128">
        <v>0</v>
      </c>
      <c r="T37" s="127">
        <v>0</v>
      </c>
    </row>
    <row r="38" spans="2:20" ht="12.75" customHeight="1" x14ac:dyDescent="0.2">
      <c r="B38" s="14" t="s">
        <v>96</v>
      </c>
      <c r="C38" s="123" t="s">
        <v>97</v>
      </c>
      <c r="D38" s="124" t="str">
        <f>$D$16</f>
        <v>Jahr 2019</v>
      </c>
      <c r="E38" s="125">
        <f t="shared" si="0"/>
        <v>167.71</v>
      </c>
      <c r="F38" s="125">
        <f t="shared" si="1"/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f t="shared" si="2"/>
        <v>167.71</v>
      </c>
      <c r="M38" s="125">
        <v>28.35</v>
      </c>
      <c r="N38" s="125">
        <v>139.36000000000001</v>
      </c>
      <c r="O38" s="125">
        <v>0</v>
      </c>
      <c r="P38" s="125">
        <v>0</v>
      </c>
      <c r="Q38" s="125">
        <v>0</v>
      </c>
      <c r="R38" s="125">
        <v>0</v>
      </c>
      <c r="S38" s="126">
        <v>0</v>
      </c>
      <c r="T38" s="125">
        <v>0</v>
      </c>
    </row>
    <row r="39" spans="2:20" ht="12.75" customHeight="1" x14ac:dyDescent="0.2">
      <c r="B39" s="2"/>
      <c r="C39" s="119"/>
      <c r="D39" s="119" t="str">
        <f>$D$17</f>
        <v>Jahr 2018</v>
      </c>
      <c r="E39" s="127">
        <f t="shared" si="0"/>
        <v>165.61</v>
      </c>
      <c r="F39" s="127">
        <f t="shared" si="1"/>
        <v>0</v>
      </c>
      <c r="G39" s="127">
        <v>0</v>
      </c>
      <c r="H39" s="127">
        <v>0</v>
      </c>
      <c r="I39" s="127">
        <v>0</v>
      </c>
      <c r="J39" s="127">
        <v>0</v>
      </c>
      <c r="K39" s="127">
        <v>0</v>
      </c>
      <c r="L39" s="127">
        <f t="shared" si="2"/>
        <v>165.61</v>
      </c>
      <c r="M39" s="127">
        <v>18.45</v>
      </c>
      <c r="N39" s="127">
        <v>62.16</v>
      </c>
      <c r="O39" s="127">
        <v>0</v>
      </c>
      <c r="P39" s="127">
        <v>0</v>
      </c>
      <c r="Q39" s="127">
        <v>85</v>
      </c>
      <c r="R39" s="127">
        <v>0</v>
      </c>
      <c r="S39" s="128">
        <v>0</v>
      </c>
      <c r="T39" s="127">
        <v>0</v>
      </c>
    </row>
    <row r="40" spans="2:20" ht="12.75" hidden="1" customHeight="1" x14ac:dyDescent="0.2">
      <c r="B40" s="14" t="s">
        <v>98</v>
      </c>
      <c r="C40" s="123" t="s">
        <v>99</v>
      </c>
      <c r="D40" s="124" t="str">
        <f>$D$16</f>
        <v>Jahr 2019</v>
      </c>
      <c r="E40" s="125">
        <f t="shared" si="0"/>
        <v>0</v>
      </c>
      <c r="F40" s="125">
        <f t="shared" si="1"/>
        <v>0</v>
      </c>
      <c r="G40" s="125">
        <v>0</v>
      </c>
      <c r="H40" s="125">
        <v>0</v>
      </c>
      <c r="I40" s="125">
        <v>0</v>
      </c>
      <c r="J40" s="125">
        <v>0</v>
      </c>
      <c r="K40" s="125">
        <v>0</v>
      </c>
      <c r="L40" s="125">
        <f t="shared" si="2"/>
        <v>0</v>
      </c>
      <c r="M40" s="125">
        <v>0</v>
      </c>
      <c r="N40" s="125">
        <v>0</v>
      </c>
      <c r="O40" s="125">
        <v>0</v>
      </c>
      <c r="P40" s="125">
        <v>0</v>
      </c>
      <c r="Q40" s="125">
        <v>0</v>
      </c>
      <c r="R40" s="125">
        <v>0</v>
      </c>
      <c r="S40" s="126">
        <v>0</v>
      </c>
      <c r="T40" s="125">
        <v>0</v>
      </c>
    </row>
    <row r="41" spans="2:20" ht="12.75" hidden="1" customHeight="1" x14ac:dyDescent="0.2">
      <c r="B41" s="2"/>
      <c r="C41" s="119"/>
      <c r="D41" s="119" t="str">
        <f>$D$17</f>
        <v>Jahr 2018</v>
      </c>
      <c r="E41" s="127">
        <f t="shared" si="0"/>
        <v>0</v>
      </c>
      <c r="F41" s="127">
        <f t="shared" si="1"/>
        <v>0</v>
      </c>
      <c r="G41" s="127">
        <v>0</v>
      </c>
      <c r="H41" s="127">
        <v>0</v>
      </c>
      <c r="I41" s="127">
        <v>0</v>
      </c>
      <c r="J41" s="127">
        <v>0</v>
      </c>
      <c r="K41" s="127">
        <v>0</v>
      </c>
      <c r="L41" s="127">
        <f t="shared" si="2"/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8">
        <v>0</v>
      </c>
      <c r="T41" s="127">
        <v>0</v>
      </c>
    </row>
    <row r="42" spans="2:20" ht="12.75" hidden="1" customHeight="1" x14ac:dyDescent="0.2">
      <c r="B42" s="14" t="s">
        <v>100</v>
      </c>
      <c r="C42" s="123" t="s">
        <v>101</v>
      </c>
      <c r="D42" s="124" t="str">
        <f>$D$16</f>
        <v>Jahr 2019</v>
      </c>
      <c r="E42" s="125">
        <f t="shared" si="0"/>
        <v>0</v>
      </c>
      <c r="F42" s="125">
        <f t="shared" si="1"/>
        <v>0</v>
      </c>
      <c r="G42" s="125">
        <v>0</v>
      </c>
      <c r="H42" s="125">
        <v>0</v>
      </c>
      <c r="I42" s="125">
        <v>0</v>
      </c>
      <c r="J42" s="125">
        <v>0</v>
      </c>
      <c r="K42" s="125">
        <v>0</v>
      </c>
      <c r="L42" s="125">
        <f t="shared" si="2"/>
        <v>0</v>
      </c>
      <c r="M42" s="125">
        <v>0</v>
      </c>
      <c r="N42" s="125">
        <v>0</v>
      </c>
      <c r="O42" s="125">
        <v>0</v>
      </c>
      <c r="P42" s="125">
        <v>0</v>
      </c>
      <c r="Q42" s="125">
        <v>0</v>
      </c>
      <c r="R42" s="125">
        <v>0</v>
      </c>
      <c r="S42" s="126">
        <v>0</v>
      </c>
      <c r="T42" s="125">
        <v>0</v>
      </c>
    </row>
    <row r="43" spans="2:20" ht="12.75" hidden="1" customHeight="1" x14ac:dyDescent="0.2">
      <c r="B43" s="2"/>
      <c r="C43" s="119"/>
      <c r="D43" s="119" t="str">
        <f>$D$17</f>
        <v>Jahr 2018</v>
      </c>
      <c r="E43" s="127">
        <f t="shared" si="0"/>
        <v>0</v>
      </c>
      <c r="F43" s="127">
        <f t="shared" si="1"/>
        <v>0</v>
      </c>
      <c r="G43" s="127">
        <v>0</v>
      </c>
      <c r="H43" s="127">
        <v>0</v>
      </c>
      <c r="I43" s="127">
        <v>0</v>
      </c>
      <c r="J43" s="127">
        <v>0</v>
      </c>
      <c r="K43" s="127">
        <v>0</v>
      </c>
      <c r="L43" s="127">
        <f t="shared" si="2"/>
        <v>0</v>
      </c>
      <c r="M43" s="127">
        <v>0</v>
      </c>
      <c r="N43" s="127">
        <v>0</v>
      </c>
      <c r="O43" s="127">
        <v>0</v>
      </c>
      <c r="P43" s="127">
        <v>0</v>
      </c>
      <c r="Q43" s="127">
        <v>0</v>
      </c>
      <c r="R43" s="127">
        <v>0</v>
      </c>
      <c r="S43" s="128">
        <v>0</v>
      </c>
      <c r="T43" s="127">
        <v>0</v>
      </c>
    </row>
    <row r="44" spans="2:20" ht="12.75" hidden="1" customHeight="1" x14ac:dyDescent="0.2">
      <c r="B44" s="14" t="s">
        <v>102</v>
      </c>
      <c r="C44" s="123" t="s">
        <v>103</v>
      </c>
      <c r="D44" s="124" t="str">
        <f>$D$16</f>
        <v>Jahr 2019</v>
      </c>
      <c r="E44" s="125">
        <f t="shared" si="0"/>
        <v>0</v>
      </c>
      <c r="F44" s="125">
        <f t="shared" si="1"/>
        <v>0</v>
      </c>
      <c r="G44" s="125">
        <v>0</v>
      </c>
      <c r="H44" s="125">
        <v>0</v>
      </c>
      <c r="I44" s="125">
        <v>0</v>
      </c>
      <c r="J44" s="125">
        <v>0</v>
      </c>
      <c r="K44" s="125">
        <v>0</v>
      </c>
      <c r="L44" s="125">
        <f t="shared" si="2"/>
        <v>0</v>
      </c>
      <c r="M44" s="125">
        <v>0</v>
      </c>
      <c r="N44" s="125">
        <v>0</v>
      </c>
      <c r="O44" s="125">
        <v>0</v>
      </c>
      <c r="P44" s="125">
        <v>0</v>
      </c>
      <c r="Q44" s="125">
        <v>0</v>
      </c>
      <c r="R44" s="125">
        <v>0</v>
      </c>
      <c r="S44" s="126">
        <v>0</v>
      </c>
      <c r="T44" s="125">
        <v>0</v>
      </c>
    </row>
    <row r="45" spans="2:20" ht="12.75" hidden="1" customHeight="1" x14ac:dyDescent="0.2">
      <c r="B45" s="2"/>
      <c r="C45" s="119"/>
      <c r="D45" s="119" t="str">
        <f>$D$17</f>
        <v>Jahr 2018</v>
      </c>
      <c r="E45" s="127">
        <f t="shared" si="0"/>
        <v>0</v>
      </c>
      <c r="F45" s="127">
        <f t="shared" si="1"/>
        <v>0</v>
      </c>
      <c r="G45" s="127">
        <v>0</v>
      </c>
      <c r="H45" s="127">
        <v>0</v>
      </c>
      <c r="I45" s="127">
        <v>0</v>
      </c>
      <c r="J45" s="127">
        <v>0</v>
      </c>
      <c r="K45" s="127">
        <v>0</v>
      </c>
      <c r="L45" s="127">
        <f t="shared" si="2"/>
        <v>0</v>
      </c>
      <c r="M45" s="127">
        <v>0</v>
      </c>
      <c r="N45" s="127">
        <v>0</v>
      </c>
      <c r="O45" s="127">
        <v>0</v>
      </c>
      <c r="P45" s="127">
        <v>0</v>
      </c>
      <c r="Q45" s="127">
        <v>0</v>
      </c>
      <c r="R45" s="127">
        <v>0</v>
      </c>
      <c r="S45" s="128">
        <v>0</v>
      </c>
      <c r="T45" s="127">
        <v>0</v>
      </c>
    </row>
    <row r="46" spans="2:20" ht="12.75" hidden="1" customHeight="1" x14ac:dyDescent="0.2">
      <c r="B46" s="14" t="s">
        <v>104</v>
      </c>
      <c r="C46" s="123" t="s">
        <v>105</v>
      </c>
      <c r="D46" s="124" t="str">
        <f>$D$16</f>
        <v>Jahr 2019</v>
      </c>
      <c r="E46" s="125">
        <f t="shared" si="0"/>
        <v>0</v>
      </c>
      <c r="F46" s="125">
        <f t="shared" si="1"/>
        <v>0</v>
      </c>
      <c r="G46" s="125">
        <v>0</v>
      </c>
      <c r="H46" s="125">
        <v>0</v>
      </c>
      <c r="I46" s="125">
        <v>0</v>
      </c>
      <c r="J46" s="125">
        <v>0</v>
      </c>
      <c r="K46" s="125">
        <v>0</v>
      </c>
      <c r="L46" s="125">
        <f t="shared" si="2"/>
        <v>0</v>
      </c>
      <c r="M46" s="125">
        <v>0</v>
      </c>
      <c r="N46" s="125">
        <v>0</v>
      </c>
      <c r="O46" s="125">
        <v>0</v>
      </c>
      <c r="P46" s="125">
        <v>0</v>
      </c>
      <c r="Q46" s="125">
        <v>0</v>
      </c>
      <c r="R46" s="125">
        <v>0</v>
      </c>
      <c r="S46" s="126">
        <v>0</v>
      </c>
      <c r="T46" s="125">
        <v>0</v>
      </c>
    </row>
    <row r="47" spans="2:20" ht="12.75" hidden="1" customHeight="1" x14ac:dyDescent="0.2">
      <c r="B47" s="2"/>
      <c r="C47" s="119"/>
      <c r="D47" s="119" t="str">
        <f>$D$17</f>
        <v>Jahr 2018</v>
      </c>
      <c r="E47" s="127">
        <f t="shared" si="0"/>
        <v>0</v>
      </c>
      <c r="F47" s="127">
        <f t="shared" si="1"/>
        <v>0</v>
      </c>
      <c r="G47" s="127">
        <v>0</v>
      </c>
      <c r="H47" s="127">
        <v>0</v>
      </c>
      <c r="I47" s="127">
        <v>0</v>
      </c>
      <c r="J47" s="127">
        <v>0</v>
      </c>
      <c r="K47" s="127">
        <v>0</v>
      </c>
      <c r="L47" s="127">
        <f t="shared" si="2"/>
        <v>0</v>
      </c>
      <c r="M47" s="127">
        <v>0</v>
      </c>
      <c r="N47" s="127">
        <v>0</v>
      </c>
      <c r="O47" s="127">
        <v>0</v>
      </c>
      <c r="P47" s="127">
        <v>0</v>
      </c>
      <c r="Q47" s="127">
        <v>0</v>
      </c>
      <c r="R47" s="127">
        <v>0</v>
      </c>
      <c r="S47" s="128">
        <v>0</v>
      </c>
      <c r="T47" s="127">
        <v>0</v>
      </c>
    </row>
    <row r="48" spans="2:20" ht="12.75" customHeight="1" x14ac:dyDescent="0.2">
      <c r="B48" s="14" t="s">
        <v>106</v>
      </c>
      <c r="C48" s="123" t="s">
        <v>107</v>
      </c>
      <c r="D48" s="124" t="str">
        <f>$D$16</f>
        <v>Jahr 2019</v>
      </c>
      <c r="E48" s="125">
        <f t="shared" ref="E48:E79" si="3">F48+L48</f>
        <v>342.584</v>
      </c>
      <c r="F48" s="125">
        <f t="shared" ref="F48:F79" si="4">SUM(G48:K48)</f>
        <v>0</v>
      </c>
      <c r="G48" s="125">
        <v>0</v>
      </c>
      <c r="H48" s="125">
        <v>0</v>
      </c>
      <c r="I48" s="125">
        <v>0</v>
      </c>
      <c r="J48" s="125">
        <v>0</v>
      </c>
      <c r="K48" s="125">
        <v>0</v>
      </c>
      <c r="L48" s="125">
        <f t="shared" ref="L48:L79" si="5">SUM(M48:R48)</f>
        <v>342.584</v>
      </c>
      <c r="M48" s="125">
        <v>292.72399999999999</v>
      </c>
      <c r="N48" s="125">
        <v>0</v>
      </c>
      <c r="O48" s="125">
        <v>0</v>
      </c>
      <c r="P48" s="125">
        <v>49.86</v>
      </c>
      <c r="Q48" s="125">
        <v>0</v>
      </c>
      <c r="R48" s="125">
        <v>0</v>
      </c>
      <c r="S48" s="126">
        <v>0</v>
      </c>
      <c r="T48" s="125">
        <v>0</v>
      </c>
    </row>
    <row r="49" spans="2:20" ht="12.75" customHeight="1" x14ac:dyDescent="0.2">
      <c r="B49" s="2"/>
      <c r="C49" s="119"/>
      <c r="D49" s="119" t="str">
        <f>$D$17</f>
        <v>Jahr 2018</v>
      </c>
      <c r="E49" s="127">
        <f t="shared" si="3"/>
        <v>298.90800000000002</v>
      </c>
      <c r="F49" s="127">
        <f t="shared" si="4"/>
        <v>0</v>
      </c>
      <c r="G49" s="127">
        <v>0</v>
      </c>
      <c r="H49" s="127">
        <v>0</v>
      </c>
      <c r="I49" s="127">
        <v>0</v>
      </c>
      <c r="J49" s="127">
        <v>0</v>
      </c>
      <c r="K49" s="127">
        <v>0</v>
      </c>
      <c r="L49" s="127">
        <f t="shared" si="5"/>
        <v>298.90800000000002</v>
      </c>
      <c r="M49" s="127">
        <v>254.80799999999999</v>
      </c>
      <c r="N49" s="127">
        <v>0</v>
      </c>
      <c r="O49" s="127">
        <v>0</v>
      </c>
      <c r="P49" s="127">
        <v>44.1</v>
      </c>
      <c r="Q49" s="127">
        <v>0</v>
      </c>
      <c r="R49" s="127">
        <v>0</v>
      </c>
      <c r="S49" s="128">
        <v>0</v>
      </c>
      <c r="T49" s="127">
        <v>0</v>
      </c>
    </row>
    <row r="50" spans="2:20" ht="12.75" customHeight="1" x14ac:dyDescent="0.2">
      <c r="B50" s="14" t="s">
        <v>108</v>
      </c>
      <c r="C50" s="123" t="s">
        <v>109</v>
      </c>
      <c r="D50" s="124" t="str">
        <f>$D$16</f>
        <v>Jahr 2019</v>
      </c>
      <c r="E50" s="125">
        <f t="shared" si="3"/>
        <v>72.790999999999997</v>
      </c>
      <c r="F50" s="125">
        <f t="shared" si="4"/>
        <v>0</v>
      </c>
      <c r="G50" s="125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f t="shared" si="5"/>
        <v>72.790999999999997</v>
      </c>
      <c r="M50" s="125">
        <v>0</v>
      </c>
      <c r="N50" s="125">
        <v>45.692999999999998</v>
      </c>
      <c r="O50" s="125">
        <v>0</v>
      </c>
      <c r="P50" s="125">
        <v>27.097999999999999</v>
      </c>
      <c r="Q50" s="125">
        <v>0</v>
      </c>
      <c r="R50" s="125">
        <v>0</v>
      </c>
      <c r="S50" s="126">
        <v>0</v>
      </c>
      <c r="T50" s="125">
        <v>0</v>
      </c>
    </row>
    <row r="51" spans="2:20" ht="12.75" customHeight="1" x14ac:dyDescent="0.2">
      <c r="B51" s="2"/>
      <c r="C51" s="119"/>
      <c r="D51" s="119" t="str">
        <f>$D$17</f>
        <v>Jahr 2018</v>
      </c>
      <c r="E51" s="127">
        <f t="shared" si="3"/>
        <v>45.747</v>
      </c>
      <c r="F51" s="127">
        <f t="shared" si="4"/>
        <v>0</v>
      </c>
      <c r="G51" s="127">
        <v>0</v>
      </c>
      <c r="H51" s="127">
        <v>0</v>
      </c>
      <c r="I51" s="127">
        <v>0</v>
      </c>
      <c r="J51" s="127">
        <v>0</v>
      </c>
      <c r="K51" s="127">
        <v>0</v>
      </c>
      <c r="L51" s="127">
        <f t="shared" si="5"/>
        <v>45.747</v>
      </c>
      <c r="M51" s="127">
        <v>0</v>
      </c>
      <c r="N51" s="127">
        <v>45.747</v>
      </c>
      <c r="O51" s="127">
        <v>0</v>
      </c>
      <c r="P51" s="127">
        <v>0</v>
      </c>
      <c r="Q51" s="127">
        <v>0</v>
      </c>
      <c r="R51" s="127">
        <v>0</v>
      </c>
      <c r="S51" s="128">
        <v>0</v>
      </c>
      <c r="T51" s="127">
        <v>0</v>
      </c>
    </row>
    <row r="52" spans="2:20" ht="12.75" customHeight="1" x14ac:dyDescent="0.2">
      <c r="B52" s="14" t="s">
        <v>110</v>
      </c>
      <c r="C52" s="123" t="s">
        <v>111</v>
      </c>
      <c r="D52" s="124" t="str">
        <f>$D$16</f>
        <v>Jahr 2019</v>
      </c>
      <c r="E52" s="125">
        <f t="shared" si="3"/>
        <v>196.27100000000002</v>
      </c>
      <c r="F52" s="125">
        <f t="shared" si="4"/>
        <v>0</v>
      </c>
      <c r="G52" s="125">
        <v>0</v>
      </c>
      <c r="H52" s="125">
        <v>0</v>
      </c>
      <c r="I52" s="125">
        <v>0</v>
      </c>
      <c r="J52" s="125">
        <v>0</v>
      </c>
      <c r="K52" s="125">
        <v>0</v>
      </c>
      <c r="L52" s="125">
        <f t="shared" si="5"/>
        <v>196.27100000000002</v>
      </c>
      <c r="M52" s="125">
        <v>71.31</v>
      </c>
      <c r="N52" s="125">
        <v>124.961</v>
      </c>
      <c r="O52" s="125">
        <v>0</v>
      </c>
      <c r="P52" s="125">
        <v>0</v>
      </c>
      <c r="Q52" s="125">
        <v>0</v>
      </c>
      <c r="R52" s="125">
        <v>0</v>
      </c>
      <c r="S52" s="126">
        <v>0</v>
      </c>
      <c r="T52" s="125">
        <v>0</v>
      </c>
    </row>
    <row r="53" spans="2:20" ht="12.75" customHeight="1" x14ac:dyDescent="0.2">
      <c r="B53" s="2"/>
      <c r="C53" s="119"/>
      <c r="D53" s="119" t="str">
        <f>$D$17</f>
        <v>Jahr 2018</v>
      </c>
      <c r="E53" s="127">
        <f t="shared" si="3"/>
        <v>130.89400000000001</v>
      </c>
      <c r="F53" s="127">
        <f t="shared" si="4"/>
        <v>0</v>
      </c>
      <c r="G53" s="127">
        <v>0</v>
      </c>
      <c r="H53" s="127">
        <v>0</v>
      </c>
      <c r="I53" s="127">
        <v>0</v>
      </c>
      <c r="J53" s="127">
        <v>0</v>
      </c>
      <c r="K53" s="127">
        <v>0</v>
      </c>
      <c r="L53" s="127">
        <f t="shared" si="5"/>
        <v>130.89400000000001</v>
      </c>
      <c r="M53" s="127">
        <v>72.760000000000005</v>
      </c>
      <c r="N53" s="127">
        <v>58.134</v>
      </c>
      <c r="O53" s="127">
        <v>0</v>
      </c>
      <c r="P53" s="127">
        <v>0</v>
      </c>
      <c r="Q53" s="127">
        <v>0</v>
      </c>
      <c r="R53" s="127">
        <v>0</v>
      </c>
      <c r="S53" s="128">
        <v>0</v>
      </c>
      <c r="T53" s="127">
        <v>0</v>
      </c>
    </row>
    <row r="54" spans="2:20" ht="12.75" hidden="1" customHeight="1" x14ac:dyDescent="0.2">
      <c r="B54" s="14" t="s">
        <v>112</v>
      </c>
      <c r="C54" s="123" t="s">
        <v>113</v>
      </c>
      <c r="D54" s="124" t="str">
        <f>$D$16</f>
        <v>Jahr 2019</v>
      </c>
      <c r="E54" s="125">
        <f t="shared" si="3"/>
        <v>0</v>
      </c>
      <c r="F54" s="125">
        <f t="shared" si="4"/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f t="shared" si="5"/>
        <v>0</v>
      </c>
      <c r="M54" s="125">
        <v>0</v>
      </c>
      <c r="N54" s="125">
        <v>0</v>
      </c>
      <c r="O54" s="125">
        <v>0</v>
      </c>
      <c r="P54" s="125">
        <v>0</v>
      </c>
      <c r="Q54" s="125">
        <v>0</v>
      </c>
      <c r="R54" s="125">
        <v>0</v>
      </c>
      <c r="S54" s="126">
        <v>0</v>
      </c>
      <c r="T54" s="125">
        <v>0</v>
      </c>
    </row>
    <row r="55" spans="2:20" ht="12.75" hidden="1" customHeight="1" x14ac:dyDescent="0.2">
      <c r="B55" s="2"/>
      <c r="C55" s="119"/>
      <c r="D55" s="119" t="str">
        <f>$D$17</f>
        <v>Jahr 2018</v>
      </c>
      <c r="E55" s="127">
        <f t="shared" si="3"/>
        <v>0</v>
      </c>
      <c r="F55" s="127">
        <f t="shared" si="4"/>
        <v>0</v>
      </c>
      <c r="G55" s="127">
        <v>0</v>
      </c>
      <c r="H55" s="127">
        <v>0</v>
      </c>
      <c r="I55" s="127">
        <v>0</v>
      </c>
      <c r="J55" s="127">
        <v>0</v>
      </c>
      <c r="K55" s="127">
        <v>0</v>
      </c>
      <c r="L55" s="127">
        <f t="shared" si="5"/>
        <v>0</v>
      </c>
      <c r="M55" s="127">
        <v>0</v>
      </c>
      <c r="N55" s="127">
        <v>0</v>
      </c>
      <c r="O55" s="127">
        <v>0</v>
      </c>
      <c r="P55" s="127">
        <v>0</v>
      </c>
      <c r="Q55" s="127">
        <v>0</v>
      </c>
      <c r="R55" s="127">
        <v>0</v>
      </c>
      <c r="S55" s="128">
        <v>0</v>
      </c>
      <c r="T55" s="127">
        <v>0</v>
      </c>
    </row>
    <row r="56" spans="2:20" ht="12.75" hidden="1" customHeight="1" x14ac:dyDescent="0.2">
      <c r="B56" s="14" t="s">
        <v>114</v>
      </c>
      <c r="C56" s="123" t="s">
        <v>115</v>
      </c>
      <c r="D56" s="124" t="str">
        <f>$D$16</f>
        <v>Jahr 2019</v>
      </c>
      <c r="E56" s="125">
        <f t="shared" si="3"/>
        <v>0</v>
      </c>
      <c r="F56" s="125">
        <f t="shared" si="4"/>
        <v>0</v>
      </c>
      <c r="G56" s="125">
        <v>0</v>
      </c>
      <c r="H56" s="125">
        <v>0</v>
      </c>
      <c r="I56" s="125">
        <v>0</v>
      </c>
      <c r="J56" s="125">
        <v>0</v>
      </c>
      <c r="K56" s="125">
        <v>0</v>
      </c>
      <c r="L56" s="125">
        <f t="shared" si="5"/>
        <v>0</v>
      </c>
      <c r="M56" s="125">
        <v>0</v>
      </c>
      <c r="N56" s="125">
        <v>0</v>
      </c>
      <c r="O56" s="125">
        <v>0</v>
      </c>
      <c r="P56" s="125">
        <v>0</v>
      </c>
      <c r="Q56" s="125">
        <v>0</v>
      </c>
      <c r="R56" s="125">
        <v>0</v>
      </c>
      <c r="S56" s="126">
        <v>0</v>
      </c>
      <c r="T56" s="125">
        <v>0</v>
      </c>
    </row>
    <row r="57" spans="2:20" ht="12.75" hidden="1" customHeight="1" x14ac:dyDescent="0.2">
      <c r="B57" s="2"/>
      <c r="C57" s="119"/>
      <c r="D57" s="119" t="str">
        <f>$D$17</f>
        <v>Jahr 2018</v>
      </c>
      <c r="E57" s="127">
        <f t="shared" si="3"/>
        <v>0</v>
      </c>
      <c r="F57" s="127">
        <f t="shared" si="4"/>
        <v>0</v>
      </c>
      <c r="G57" s="127">
        <v>0</v>
      </c>
      <c r="H57" s="127">
        <v>0</v>
      </c>
      <c r="I57" s="127">
        <v>0</v>
      </c>
      <c r="J57" s="127">
        <v>0</v>
      </c>
      <c r="K57" s="127">
        <v>0</v>
      </c>
      <c r="L57" s="127">
        <f t="shared" si="5"/>
        <v>0</v>
      </c>
      <c r="M57" s="127">
        <v>0</v>
      </c>
      <c r="N57" s="127">
        <v>0</v>
      </c>
      <c r="O57" s="127">
        <v>0</v>
      </c>
      <c r="P57" s="127">
        <v>0</v>
      </c>
      <c r="Q57" s="127">
        <v>0</v>
      </c>
      <c r="R57" s="127">
        <v>0</v>
      </c>
      <c r="S57" s="128">
        <v>0</v>
      </c>
      <c r="T57" s="127">
        <v>0</v>
      </c>
    </row>
    <row r="58" spans="2:20" ht="12.75" hidden="1" customHeight="1" x14ac:dyDescent="0.2">
      <c r="B58" s="14" t="s">
        <v>116</v>
      </c>
      <c r="C58" s="123" t="s">
        <v>117</v>
      </c>
      <c r="D58" s="124" t="str">
        <f>$D$16</f>
        <v>Jahr 2019</v>
      </c>
      <c r="E58" s="125">
        <f t="shared" si="3"/>
        <v>0</v>
      </c>
      <c r="F58" s="125">
        <f t="shared" si="4"/>
        <v>0</v>
      </c>
      <c r="G58" s="125">
        <v>0</v>
      </c>
      <c r="H58" s="125">
        <v>0</v>
      </c>
      <c r="I58" s="125">
        <v>0</v>
      </c>
      <c r="J58" s="125">
        <v>0</v>
      </c>
      <c r="K58" s="125">
        <v>0</v>
      </c>
      <c r="L58" s="125">
        <f t="shared" si="5"/>
        <v>0</v>
      </c>
      <c r="M58" s="125">
        <v>0</v>
      </c>
      <c r="N58" s="125">
        <v>0</v>
      </c>
      <c r="O58" s="125">
        <v>0</v>
      </c>
      <c r="P58" s="125">
        <v>0</v>
      </c>
      <c r="Q58" s="125">
        <v>0</v>
      </c>
      <c r="R58" s="125">
        <v>0</v>
      </c>
      <c r="S58" s="126">
        <v>0</v>
      </c>
      <c r="T58" s="125">
        <v>0</v>
      </c>
    </row>
    <row r="59" spans="2:20" ht="12.75" hidden="1" customHeight="1" x14ac:dyDescent="0.2">
      <c r="B59" s="2"/>
      <c r="C59" s="119"/>
      <c r="D59" s="119" t="str">
        <f>$D$17</f>
        <v>Jahr 2018</v>
      </c>
      <c r="E59" s="127">
        <f t="shared" si="3"/>
        <v>0</v>
      </c>
      <c r="F59" s="127">
        <f t="shared" si="4"/>
        <v>0</v>
      </c>
      <c r="G59" s="127">
        <v>0</v>
      </c>
      <c r="H59" s="127">
        <v>0</v>
      </c>
      <c r="I59" s="127">
        <v>0</v>
      </c>
      <c r="J59" s="127">
        <v>0</v>
      </c>
      <c r="K59" s="127">
        <v>0</v>
      </c>
      <c r="L59" s="127">
        <f t="shared" si="5"/>
        <v>0</v>
      </c>
      <c r="M59" s="127">
        <v>0</v>
      </c>
      <c r="N59" s="127">
        <v>0</v>
      </c>
      <c r="O59" s="127">
        <v>0</v>
      </c>
      <c r="P59" s="127">
        <v>0</v>
      </c>
      <c r="Q59" s="127">
        <v>0</v>
      </c>
      <c r="R59" s="127">
        <v>0</v>
      </c>
      <c r="S59" s="128">
        <v>0</v>
      </c>
      <c r="T59" s="127">
        <v>0</v>
      </c>
    </row>
    <row r="60" spans="2:20" ht="12.75" customHeight="1" x14ac:dyDescent="0.2">
      <c r="B60" s="14" t="s">
        <v>118</v>
      </c>
      <c r="C60" s="123" t="s">
        <v>119</v>
      </c>
      <c r="D60" s="124" t="str">
        <f>$D$16</f>
        <v>Jahr 2019</v>
      </c>
      <c r="E60" s="125">
        <f t="shared" si="3"/>
        <v>3</v>
      </c>
      <c r="F60" s="125">
        <f t="shared" si="4"/>
        <v>0</v>
      </c>
      <c r="G60" s="125">
        <v>0</v>
      </c>
      <c r="H60" s="125">
        <v>0</v>
      </c>
      <c r="I60" s="125">
        <v>0</v>
      </c>
      <c r="J60" s="125">
        <v>0</v>
      </c>
      <c r="K60" s="125">
        <v>0</v>
      </c>
      <c r="L60" s="125">
        <f t="shared" si="5"/>
        <v>3</v>
      </c>
      <c r="M60" s="125">
        <v>0</v>
      </c>
      <c r="N60" s="125">
        <v>3</v>
      </c>
      <c r="O60" s="125">
        <v>0</v>
      </c>
      <c r="P60" s="125">
        <v>0</v>
      </c>
      <c r="Q60" s="125">
        <v>0</v>
      </c>
      <c r="R60" s="125">
        <v>0</v>
      </c>
      <c r="S60" s="126">
        <v>0</v>
      </c>
      <c r="T60" s="125">
        <v>0</v>
      </c>
    </row>
    <row r="61" spans="2:20" ht="12.75" customHeight="1" x14ac:dyDescent="0.2">
      <c r="B61" s="2"/>
      <c r="C61" s="119"/>
      <c r="D61" s="119" t="str">
        <f>$D$17</f>
        <v>Jahr 2018</v>
      </c>
      <c r="E61" s="127">
        <f t="shared" si="3"/>
        <v>3</v>
      </c>
      <c r="F61" s="127">
        <f t="shared" si="4"/>
        <v>0</v>
      </c>
      <c r="G61" s="127">
        <v>0</v>
      </c>
      <c r="H61" s="127">
        <v>0</v>
      </c>
      <c r="I61" s="127">
        <v>0</v>
      </c>
      <c r="J61" s="127">
        <v>0</v>
      </c>
      <c r="K61" s="127">
        <v>0</v>
      </c>
      <c r="L61" s="127">
        <f t="shared" si="5"/>
        <v>3</v>
      </c>
      <c r="M61" s="127">
        <v>0</v>
      </c>
      <c r="N61" s="127">
        <v>3</v>
      </c>
      <c r="O61" s="127">
        <v>0</v>
      </c>
      <c r="P61" s="127">
        <v>0</v>
      </c>
      <c r="Q61" s="127">
        <v>0</v>
      </c>
      <c r="R61" s="127">
        <v>0</v>
      </c>
      <c r="S61" s="128">
        <v>0</v>
      </c>
      <c r="T61" s="127">
        <v>0</v>
      </c>
    </row>
    <row r="62" spans="2:20" ht="12.75" hidden="1" customHeight="1" x14ac:dyDescent="0.2">
      <c r="B62" s="14" t="s">
        <v>120</v>
      </c>
      <c r="C62" s="123" t="s">
        <v>121</v>
      </c>
      <c r="D62" s="124" t="str">
        <f>$D$16</f>
        <v>Jahr 2019</v>
      </c>
      <c r="E62" s="125">
        <f t="shared" si="3"/>
        <v>0</v>
      </c>
      <c r="F62" s="125">
        <f t="shared" si="4"/>
        <v>0</v>
      </c>
      <c r="G62" s="125">
        <v>0</v>
      </c>
      <c r="H62" s="125">
        <v>0</v>
      </c>
      <c r="I62" s="125">
        <v>0</v>
      </c>
      <c r="J62" s="125">
        <v>0</v>
      </c>
      <c r="K62" s="125">
        <v>0</v>
      </c>
      <c r="L62" s="125">
        <f t="shared" si="5"/>
        <v>0</v>
      </c>
      <c r="M62" s="125">
        <v>0</v>
      </c>
      <c r="N62" s="125">
        <v>0</v>
      </c>
      <c r="O62" s="125">
        <v>0</v>
      </c>
      <c r="P62" s="125">
        <v>0</v>
      </c>
      <c r="Q62" s="125">
        <v>0</v>
      </c>
      <c r="R62" s="125">
        <v>0</v>
      </c>
      <c r="S62" s="126">
        <v>0</v>
      </c>
      <c r="T62" s="125">
        <v>0</v>
      </c>
    </row>
    <row r="63" spans="2:20" ht="12.75" hidden="1" customHeight="1" x14ac:dyDescent="0.2">
      <c r="B63" s="2"/>
      <c r="C63" s="119"/>
      <c r="D63" s="119" t="str">
        <f>$D$17</f>
        <v>Jahr 2018</v>
      </c>
      <c r="E63" s="127">
        <f t="shared" si="3"/>
        <v>0</v>
      </c>
      <c r="F63" s="127">
        <f t="shared" si="4"/>
        <v>0</v>
      </c>
      <c r="G63" s="127">
        <v>0</v>
      </c>
      <c r="H63" s="127">
        <v>0</v>
      </c>
      <c r="I63" s="127">
        <v>0</v>
      </c>
      <c r="J63" s="127">
        <v>0</v>
      </c>
      <c r="K63" s="127">
        <v>0</v>
      </c>
      <c r="L63" s="127">
        <f t="shared" si="5"/>
        <v>0</v>
      </c>
      <c r="M63" s="127">
        <v>0</v>
      </c>
      <c r="N63" s="127">
        <v>0</v>
      </c>
      <c r="O63" s="127">
        <v>0</v>
      </c>
      <c r="P63" s="127">
        <v>0</v>
      </c>
      <c r="Q63" s="127">
        <v>0</v>
      </c>
      <c r="R63" s="127">
        <v>0</v>
      </c>
      <c r="S63" s="128">
        <v>0</v>
      </c>
      <c r="T63" s="127">
        <v>0</v>
      </c>
    </row>
    <row r="64" spans="2:20" ht="12.75" customHeight="1" x14ac:dyDescent="0.2">
      <c r="B64" s="14" t="s">
        <v>122</v>
      </c>
      <c r="C64" s="123" t="s">
        <v>123</v>
      </c>
      <c r="D64" s="124" t="str">
        <f>$D$16</f>
        <v>Jahr 2019</v>
      </c>
      <c r="E64" s="125">
        <f t="shared" si="3"/>
        <v>92.7</v>
      </c>
      <c r="F64" s="125">
        <f t="shared" si="4"/>
        <v>0</v>
      </c>
      <c r="G64" s="125">
        <v>0</v>
      </c>
      <c r="H64" s="125">
        <v>0</v>
      </c>
      <c r="I64" s="125">
        <v>0</v>
      </c>
      <c r="J64" s="125">
        <v>0</v>
      </c>
      <c r="K64" s="125">
        <v>0</v>
      </c>
      <c r="L64" s="125">
        <f t="shared" si="5"/>
        <v>92.7</v>
      </c>
      <c r="M64" s="125">
        <v>0</v>
      </c>
      <c r="N64" s="125">
        <v>92.7</v>
      </c>
      <c r="O64" s="125">
        <v>0</v>
      </c>
      <c r="P64" s="125">
        <v>0</v>
      </c>
      <c r="Q64" s="125">
        <v>0</v>
      </c>
      <c r="R64" s="125">
        <v>0</v>
      </c>
      <c r="S64" s="126">
        <v>0</v>
      </c>
      <c r="T64" s="125">
        <v>0</v>
      </c>
    </row>
    <row r="65" spans="2:20" ht="12.75" customHeight="1" x14ac:dyDescent="0.2">
      <c r="B65" s="2"/>
      <c r="C65" s="119"/>
      <c r="D65" s="119" t="str">
        <f>$D$17</f>
        <v>Jahr 2018</v>
      </c>
      <c r="E65" s="127">
        <f t="shared" si="3"/>
        <v>66.531000000000006</v>
      </c>
      <c r="F65" s="127">
        <f t="shared" si="4"/>
        <v>0</v>
      </c>
      <c r="G65" s="127">
        <v>0</v>
      </c>
      <c r="H65" s="127">
        <v>0</v>
      </c>
      <c r="I65" s="127">
        <v>0</v>
      </c>
      <c r="J65" s="127">
        <v>0</v>
      </c>
      <c r="K65" s="127">
        <v>0</v>
      </c>
      <c r="L65" s="127">
        <f t="shared" si="5"/>
        <v>66.531000000000006</v>
      </c>
      <c r="M65" s="127">
        <v>0</v>
      </c>
      <c r="N65" s="127">
        <v>51.84</v>
      </c>
      <c r="O65" s="127">
        <v>0</v>
      </c>
      <c r="P65" s="127">
        <v>0</v>
      </c>
      <c r="Q65" s="127">
        <v>14.691000000000001</v>
      </c>
      <c r="R65" s="127">
        <v>0</v>
      </c>
      <c r="S65" s="128">
        <v>0</v>
      </c>
      <c r="T65" s="127">
        <v>0</v>
      </c>
    </row>
    <row r="66" spans="2:20" ht="12.75" customHeight="1" x14ac:dyDescent="0.2">
      <c r="B66" s="14" t="s">
        <v>124</v>
      </c>
      <c r="C66" s="123" t="s">
        <v>125</v>
      </c>
      <c r="D66" s="124" t="str">
        <f>$D$16</f>
        <v>Jahr 2019</v>
      </c>
      <c r="E66" s="125">
        <f t="shared" si="3"/>
        <v>94.18</v>
      </c>
      <c r="F66" s="125">
        <f t="shared" si="4"/>
        <v>0</v>
      </c>
      <c r="G66" s="125">
        <v>0</v>
      </c>
      <c r="H66" s="125">
        <v>0</v>
      </c>
      <c r="I66" s="125">
        <v>0</v>
      </c>
      <c r="J66" s="125">
        <v>0</v>
      </c>
      <c r="K66" s="125">
        <v>0</v>
      </c>
      <c r="L66" s="125">
        <f t="shared" si="5"/>
        <v>94.18</v>
      </c>
      <c r="M66" s="125">
        <v>58.72</v>
      </c>
      <c r="N66" s="125">
        <v>35.46</v>
      </c>
      <c r="O66" s="125">
        <v>0</v>
      </c>
      <c r="P66" s="125">
        <v>0</v>
      </c>
      <c r="Q66" s="125">
        <v>0</v>
      </c>
      <c r="R66" s="125">
        <v>0</v>
      </c>
      <c r="S66" s="126">
        <v>0</v>
      </c>
      <c r="T66" s="125">
        <v>0</v>
      </c>
    </row>
    <row r="67" spans="2:20" ht="12.75" customHeight="1" x14ac:dyDescent="0.2">
      <c r="B67" s="2"/>
      <c r="C67" s="119"/>
      <c r="D67" s="119" t="str">
        <f>$D$17</f>
        <v>Jahr 2018</v>
      </c>
      <c r="E67" s="127">
        <f t="shared" si="3"/>
        <v>94.18</v>
      </c>
      <c r="F67" s="127">
        <f t="shared" si="4"/>
        <v>0</v>
      </c>
      <c r="G67" s="127">
        <v>0</v>
      </c>
      <c r="H67" s="127">
        <v>0</v>
      </c>
      <c r="I67" s="127">
        <v>0</v>
      </c>
      <c r="J67" s="127">
        <v>0</v>
      </c>
      <c r="K67" s="127">
        <v>0</v>
      </c>
      <c r="L67" s="127">
        <f t="shared" si="5"/>
        <v>94.18</v>
      </c>
      <c r="M67" s="127">
        <v>58.72</v>
      </c>
      <c r="N67" s="127">
        <v>35.46</v>
      </c>
      <c r="O67" s="127">
        <v>0</v>
      </c>
      <c r="P67" s="127">
        <v>0</v>
      </c>
      <c r="Q67" s="127">
        <v>0</v>
      </c>
      <c r="R67" s="127">
        <v>0</v>
      </c>
      <c r="S67" s="128">
        <v>0</v>
      </c>
      <c r="T67" s="127">
        <v>0</v>
      </c>
    </row>
    <row r="68" spans="2:20" ht="12.75" hidden="1" customHeight="1" x14ac:dyDescent="0.2">
      <c r="B68" s="14" t="s">
        <v>126</v>
      </c>
      <c r="C68" s="123" t="s">
        <v>127</v>
      </c>
      <c r="D68" s="124" t="str">
        <f>$D$16</f>
        <v>Jahr 2019</v>
      </c>
      <c r="E68" s="125">
        <f t="shared" si="3"/>
        <v>0</v>
      </c>
      <c r="F68" s="125">
        <f t="shared" si="4"/>
        <v>0</v>
      </c>
      <c r="G68" s="125">
        <v>0</v>
      </c>
      <c r="H68" s="125">
        <v>0</v>
      </c>
      <c r="I68" s="125">
        <v>0</v>
      </c>
      <c r="J68" s="125">
        <v>0</v>
      </c>
      <c r="K68" s="125">
        <v>0</v>
      </c>
      <c r="L68" s="125">
        <f t="shared" si="5"/>
        <v>0</v>
      </c>
      <c r="M68" s="125">
        <v>0</v>
      </c>
      <c r="N68" s="125">
        <v>0</v>
      </c>
      <c r="O68" s="125">
        <v>0</v>
      </c>
      <c r="P68" s="125">
        <v>0</v>
      </c>
      <c r="Q68" s="125">
        <v>0</v>
      </c>
      <c r="R68" s="125">
        <v>0</v>
      </c>
      <c r="S68" s="126">
        <v>0</v>
      </c>
      <c r="T68" s="125">
        <v>0</v>
      </c>
    </row>
    <row r="69" spans="2:20" ht="12.75" hidden="1" customHeight="1" x14ac:dyDescent="0.2">
      <c r="B69" s="2"/>
      <c r="C69" s="119"/>
      <c r="D69" s="119" t="str">
        <f>$D$17</f>
        <v>Jahr 2018</v>
      </c>
      <c r="E69" s="127">
        <f t="shared" si="3"/>
        <v>0</v>
      </c>
      <c r="F69" s="127">
        <f t="shared" si="4"/>
        <v>0</v>
      </c>
      <c r="G69" s="127">
        <v>0</v>
      </c>
      <c r="H69" s="127">
        <v>0</v>
      </c>
      <c r="I69" s="127">
        <v>0</v>
      </c>
      <c r="J69" s="127">
        <v>0</v>
      </c>
      <c r="K69" s="127">
        <v>0</v>
      </c>
      <c r="L69" s="127">
        <f t="shared" si="5"/>
        <v>0</v>
      </c>
      <c r="M69" s="127">
        <v>0</v>
      </c>
      <c r="N69" s="127">
        <v>0</v>
      </c>
      <c r="O69" s="127">
        <v>0</v>
      </c>
      <c r="P69" s="127">
        <v>0</v>
      </c>
      <c r="Q69" s="127">
        <v>0</v>
      </c>
      <c r="R69" s="127">
        <v>0</v>
      </c>
      <c r="S69" s="128">
        <v>0</v>
      </c>
      <c r="T69" s="127">
        <v>0</v>
      </c>
    </row>
    <row r="70" spans="2:20" ht="12.75" hidden="1" customHeight="1" x14ac:dyDescent="0.2">
      <c r="B70" s="14" t="s">
        <v>128</v>
      </c>
      <c r="C70" s="123" t="s">
        <v>129</v>
      </c>
      <c r="D70" s="124" t="str">
        <f>$D$16</f>
        <v>Jahr 2019</v>
      </c>
      <c r="E70" s="125">
        <f t="shared" si="3"/>
        <v>0</v>
      </c>
      <c r="F70" s="125">
        <f t="shared" si="4"/>
        <v>0</v>
      </c>
      <c r="G70" s="125">
        <v>0</v>
      </c>
      <c r="H70" s="125">
        <v>0</v>
      </c>
      <c r="I70" s="125">
        <v>0</v>
      </c>
      <c r="J70" s="125">
        <v>0</v>
      </c>
      <c r="K70" s="125">
        <v>0</v>
      </c>
      <c r="L70" s="125">
        <f t="shared" si="5"/>
        <v>0</v>
      </c>
      <c r="M70" s="125">
        <v>0</v>
      </c>
      <c r="N70" s="125">
        <v>0</v>
      </c>
      <c r="O70" s="125">
        <v>0</v>
      </c>
      <c r="P70" s="125">
        <v>0</v>
      </c>
      <c r="Q70" s="125">
        <v>0</v>
      </c>
      <c r="R70" s="125">
        <v>0</v>
      </c>
      <c r="S70" s="126">
        <v>0</v>
      </c>
      <c r="T70" s="125">
        <v>0</v>
      </c>
    </row>
    <row r="71" spans="2:20" ht="12.75" hidden="1" customHeight="1" x14ac:dyDescent="0.2">
      <c r="B71" s="2"/>
      <c r="C71" s="119"/>
      <c r="D71" s="119" t="str">
        <f>$D$17</f>
        <v>Jahr 2018</v>
      </c>
      <c r="E71" s="127">
        <f t="shared" si="3"/>
        <v>0</v>
      </c>
      <c r="F71" s="127">
        <f t="shared" si="4"/>
        <v>0</v>
      </c>
      <c r="G71" s="127">
        <v>0</v>
      </c>
      <c r="H71" s="127">
        <v>0</v>
      </c>
      <c r="I71" s="127">
        <v>0</v>
      </c>
      <c r="J71" s="127">
        <v>0</v>
      </c>
      <c r="K71" s="127">
        <v>0</v>
      </c>
      <c r="L71" s="127">
        <f t="shared" si="5"/>
        <v>0</v>
      </c>
      <c r="M71" s="127">
        <v>0</v>
      </c>
      <c r="N71" s="127">
        <v>0</v>
      </c>
      <c r="O71" s="127">
        <v>0</v>
      </c>
      <c r="P71" s="127">
        <v>0</v>
      </c>
      <c r="Q71" s="127">
        <v>0</v>
      </c>
      <c r="R71" s="127">
        <v>0</v>
      </c>
      <c r="S71" s="128">
        <v>0</v>
      </c>
      <c r="T71" s="127">
        <v>0</v>
      </c>
    </row>
    <row r="72" spans="2:20" ht="12.75" hidden="1" customHeight="1" x14ac:dyDescent="0.2">
      <c r="B72" s="14" t="s">
        <v>130</v>
      </c>
      <c r="C72" s="123" t="s">
        <v>131</v>
      </c>
      <c r="D72" s="124" t="str">
        <f>$D$16</f>
        <v>Jahr 2019</v>
      </c>
      <c r="E72" s="125">
        <f t="shared" si="3"/>
        <v>0</v>
      </c>
      <c r="F72" s="125">
        <f t="shared" si="4"/>
        <v>0</v>
      </c>
      <c r="G72" s="125">
        <v>0</v>
      </c>
      <c r="H72" s="125">
        <v>0</v>
      </c>
      <c r="I72" s="125">
        <v>0</v>
      </c>
      <c r="J72" s="125">
        <v>0</v>
      </c>
      <c r="K72" s="125">
        <v>0</v>
      </c>
      <c r="L72" s="125">
        <f t="shared" si="5"/>
        <v>0</v>
      </c>
      <c r="M72" s="125">
        <v>0</v>
      </c>
      <c r="N72" s="125">
        <v>0</v>
      </c>
      <c r="O72" s="125">
        <v>0</v>
      </c>
      <c r="P72" s="125">
        <v>0</v>
      </c>
      <c r="Q72" s="125">
        <v>0</v>
      </c>
      <c r="R72" s="125">
        <v>0</v>
      </c>
      <c r="S72" s="126">
        <v>0</v>
      </c>
      <c r="T72" s="125">
        <v>0</v>
      </c>
    </row>
    <row r="73" spans="2:20" ht="12.75" hidden="1" customHeight="1" x14ac:dyDescent="0.2">
      <c r="B73" s="2"/>
      <c r="C73" s="119"/>
      <c r="D73" s="119" t="str">
        <f>$D$17</f>
        <v>Jahr 2018</v>
      </c>
      <c r="E73" s="127">
        <f t="shared" si="3"/>
        <v>0</v>
      </c>
      <c r="F73" s="127">
        <f t="shared" si="4"/>
        <v>0</v>
      </c>
      <c r="G73" s="127">
        <v>0</v>
      </c>
      <c r="H73" s="127">
        <v>0</v>
      </c>
      <c r="I73" s="127">
        <v>0</v>
      </c>
      <c r="J73" s="127">
        <v>0</v>
      </c>
      <c r="K73" s="127">
        <v>0</v>
      </c>
      <c r="L73" s="127">
        <f t="shared" si="5"/>
        <v>0</v>
      </c>
      <c r="M73" s="127">
        <v>0</v>
      </c>
      <c r="N73" s="127">
        <v>0</v>
      </c>
      <c r="O73" s="127">
        <v>0</v>
      </c>
      <c r="P73" s="127">
        <v>0</v>
      </c>
      <c r="Q73" s="127">
        <v>0</v>
      </c>
      <c r="R73" s="127">
        <v>0</v>
      </c>
      <c r="S73" s="128">
        <v>0</v>
      </c>
      <c r="T73" s="127">
        <v>0</v>
      </c>
    </row>
    <row r="74" spans="2:20" ht="12.75" hidden="1" customHeight="1" x14ac:dyDescent="0.2">
      <c r="B74" s="14" t="s">
        <v>132</v>
      </c>
      <c r="C74" s="123" t="s">
        <v>133</v>
      </c>
      <c r="D74" s="124" t="str">
        <f>$D$16</f>
        <v>Jahr 2019</v>
      </c>
      <c r="E74" s="125">
        <f t="shared" si="3"/>
        <v>0</v>
      </c>
      <c r="F74" s="125">
        <f t="shared" si="4"/>
        <v>0</v>
      </c>
      <c r="G74" s="125">
        <v>0</v>
      </c>
      <c r="H74" s="125">
        <v>0</v>
      </c>
      <c r="I74" s="125">
        <v>0</v>
      </c>
      <c r="J74" s="125">
        <v>0</v>
      </c>
      <c r="K74" s="125">
        <v>0</v>
      </c>
      <c r="L74" s="125">
        <f t="shared" si="5"/>
        <v>0</v>
      </c>
      <c r="M74" s="125">
        <v>0</v>
      </c>
      <c r="N74" s="125">
        <v>0</v>
      </c>
      <c r="O74" s="125">
        <v>0</v>
      </c>
      <c r="P74" s="125">
        <v>0</v>
      </c>
      <c r="Q74" s="125">
        <v>0</v>
      </c>
      <c r="R74" s="125">
        <v>0</v>
      </c>
      <c r="S74" s="126">
        <v>0</v>
      </c>
      <c r="T74" s="125">
        <v>0</v>
      </c>
    </row>
    <row r="75" spans="2:20" ht="12.75" hidden="1" customHeight="1" x14ac:dyDescent="0.2">
      <c r="B75" s="2"/>
      <c r="C75" s="119"/>
      <c r="D75" s="119" t="str">
        <f>$D$17</f>
        <v>Jahr 2018</v>
      </c>
      <c r="E75" s="127">
        <f t="shared" si="3"/>
        <v>0</v>
      </c>
      <c r="F75" s="127">
        <f t="shared" si="4"/>
        <v>0</v>
      </c>
      <c r="G75" s="127">
        <v>0</v>
      </c>
      <c r="H75" s="127">
        <v>0</v>
      </c>
      <c r="I75" s="127">
        <v>0</v>
      </c>
      <c r="J75" s="127">
        <v>0</v>
      </c>
      <c r="K75" s="127">
        <v>0</v>
      </c>
      <c r="L75" s="127">
        <f t="shared" si="5"/>
        <v>0</v>
      </c>
      <c r="M75" s="127">
        <v>0</v>
      </c>
      <c r="N75" s="127">
        <v>0</v>
      </c>
      <c r="O75" s="127">
        <v>0</v>
      </c>
      <c r="P75" s="127">
        <v>0</v>
      </c>
      <c r="Q75" s="127">
        <v>0</v>
      </c>
      <c r="R75" s="127">
        <v>0</v>
      </c>
      <c r="S75" s="128">
        <v>0</v>
      </c>
      <c r="T75" s="127">
        <v>0</v>
      </c>
    </row>
    <row r="76" spans="2:20" ht="12.75" hidden="1" customHeight="1" x14ac:dyDescent="0.2">
      <c r="B76" s="14" t="s">
        <v>134</v>
      </c>
      <c r="C76" s="123" t="s">
        <v>135</v>
      </c>
      <c r="D76" s="124" t="str">
        <f>$D$16</f>
        <v>Jahr 2019</v>
      </c>
      <c r="E76" s="125">
        <f t="shared" si="3"/>
        <v>0</v>
      </c>
      <c r="F76" s="125">
        <f t="shared" si="4"/>
        <v>0</v>
      </c>
      <c r="G76" s="125">
        <v>0</v>
      </c>
      <c r="H76" s="125">
        <v>0</v>
      </c>
      <c r="I76" s="125">
        <v>0</v>
      </c>
      <c r="J76" s="125">
        <v>0</v>
      </c>
      <c r="K76" s="125">
        <v>0</v>
      </c>
      <c r="L76" s="125">
        <f t="shared" si="5"/>
        <v>0</v>
      </c>
      <c r="M76" s="125">
        <v>0</v>
      </c>
      <c r="N76" s="125">
        <v>0</v>
      </c>
      <c r="O76" s="125">
        <v>0</v>
      </c>
      <c r="P76" s="125">
        <v>0</v>
      </c>
      <c r="Q76" s="125">
        <v>0</v>
      </c>
      <c r="R76" s="125">
        <v>0</v>
      </c>
      <c r="S76" s="126">
        <v>0</v>
      </c>
      <c r="T76" s="125">
        <v>0</v>
      </c>
    </row>
    <row r="77" spans="2:20" ht="12.75" hidden="1" customHeight="1" x14ac:dyDescent="0.2">
      <c r="B77" s="2"/>
      <c r="C77" s="119"/>
      <c r="D77" s="119" t="str">
        <f>$D$17</f>
        <v>Jahr 2018</v>
      </c>
      <c r="E77" s="127">
        <f t="shared" si="3"/>
        <v>0</v>
      </c>
      <c r="F77" s="127">
        <f t="shared" si="4"/>
        <v>0</v>
      </c>
      <c r="G77" s="127">
        <v>0</v>
      </c>
      <c r="H77" s="127">
        <v>0</v>
      </c>
      <c r="I77" s="127">
        <v>0</v>
      </c>
      <c r="J77" s="127">
        <v>0</v>
      </c>
      <c r="K77" s="127">
        <v>0</v>
      </c>
      <c r="L77" s="127">
        <f t="shared" si="5"/>
        <v>0</v>
      </c>
      <c r="M77" s="127">
        <v>0</v>
      </c>
      <c r="N77" s="127">
        <v>0</v>
      </c>
      <c r="O77" s="127">
        <v>0</v>
      </c>
      <c r="P77" s="127">
        <v>0</v>
      </c>
      <c r="Q77" s="127">
        <v>0</v>
      </c>
      <c r="R77" s="127">
        <v>0</v>
      </c>
      <c r="S77" s="128">
        <v>0</v>
      </c>
      <c r="T77" s="127">
        <v>0</v>
      </c>
    </row>
    <row r="78" spans="2:20" ht="12.75" customHeight="1" x14ac:dyDescent="0.2">
      <c r="B78" s="14" t="s">
        <v>136</v>
      </c>
      <c r="C78" s="123" t="s">
        <v>137</v>
      </c>
      <c r="D78" s="124" t="str">
        <f>$D$16</f>
        <v>Jahr 2019</v>
      </c>
      <c r="E78" s="125">
        <f t="shared" si="3"/>
        <v>20.106999999999999</v>
      </c>
      <c r="F78" s="125">
        <f t="shared" si="4"/>
        <v>0</v>
      </c>
      <c r="G78" s="125">
        <v>0</v>
      </c>
      <c r="H78" s="125">
        <v>0</v>
      </c>
      <c r="I78" s="125">
        <v>0</v>
      </c>
      <c r="J78" s="125">
        <v>0</v>
      </c>
      <c r="K78" s="125">
        <v>0</v>
      </c>
      <c r="L78" s="125">
        <f t="shared" si="5"/>
        <v>20.106999999999999</v>
      </c>
      <c r="M78" s="125">
        <v>0</v>
      </c>
      <c r="N78" s="125">
        <v>20.106999999999999</v>
      </c>
      <c r="O78" s="125">
        <v>0</v>
      </c>
      <c r="P78" s="125">
        <v>0</v>
      </c>
      <c r="Q78" s="125">
        <v>0</v>
      </c>
      <c r="R78" s="125">
        <v>0</v>
      </c>
      <c r="S78" s="126">
        <v>0</v>
      </c>
      <c r="T78" s="125">
        <v>0</v>
      </c>
    </row>
    <row r="79" spans="2:20" ht="12.75" customHeight="1" x14ac:dyDescent="0.2">
      <c r="B79" s="2"/>
      <c r="C79" s="119"/>
      <c r="D79" s="119" t="str">
        <f>$D$17</f>
        <v>Jahr 2018</v>
      </c>
      <c r="E79" s="127">
        <f t="shared" si="3"/>
        <v>19.274000000000001</v>
      </c>
      <c r="F79" s="127">
        <f t="shared" si="4"/>
        <v>0</v>
      </c>
      <c r="G79" s="127">
        <v>0</v>
      </c>
      <c r="H79" s="127">
        <v>0</v>
      </c>
      <c r="I79" s="127">
        <v>0</v>
      </c>
      <c r="J79" s="127">
        <v>0</v>
      </c>
      <c r="K79" s="127">
        <v>0</v>
      </c>
      <c r="L79" s="127">
        <f t="shared" si="5"/>
        <v>19.274000000000001</v>
      </c>
      <c r="M79" s="127">
        <v>0</v>
      </c>
      <c r="N79" s="127">
        <v>19.274000000000001</v>
      </c>
      <c r="O79" s="127">
        <v>0</v>
      </c>
      <c r="P79" s="127">
        <v>0</v>
      </c>
      <c r="Q79" s="127">
        <v>0</v>
      </c>
      <c r="R79" s="127">
        <v>0</v>
      </c>
      <c r="S79" s="128">
        <v>0</v>
      </c>
      <c r="T79" s="127">
        <v>0</v>
      </c>
    </row>
    <row r="80" spans="2:20" ht="12.75" hidden="1" customHeight="1" x14ac:dyDescent="0.2">
      <c r="B80" s="14" t="s">
        <v>138</v>
      </c>
      <c r="C80" s="123" t="s">
        <v>139</v>
      </c>
      <c r="D80" s="124" t="str">
        <f>$D$16</f>
        <v>Jahr 2019</v>
      </c>
      <c r="E80" s="125">
        <f t="shared" ref="E80:E91" si="6">F80+L80</f>
        <v>0</v>
      </c>
      <c r="F80" s="125">
        <f t="shared" ref="F80:F91" si="7">SUM(G80:K80)</f>
        <v>0</v>
      </c>
      <c r="G80" s="125">
        <v>0</v>
      </c>
      <c r="H80" s="125">
        <v>0</v>
      </c>
      <c r="I80" s="125">
        <v>0</v>
      </c>
      <c r="J80" s="125">
        <v>0</v>
      </c>
      <c r="K80" s="125">
        <v>0</v>
      </c>
      <c r="L80" s="125">
        <f t="shared" ref="L80:L91" si="8">SUM(M80:R80)</f>
        <v>0</v>
      </c>
      <c r="M80" s="125">
        <v>0</v>
      </c>
      <c r="N80" s="125">
        <v>0</v>
      </c>
      <c r="O80" s="125">
        <v>0</v>
      </c>
      <c r="P80" s="125">
        <v>0</v>
      </c>
      <c r="Q80" s="125">
        <v>0</v>
      </c>
      <c r="R80" s="125">
        <v>0</v>
      </c>
      <c r="S80" s="126">
        <v>0</v>
      </c>
      <c r="T80" s="125">
        <v>0</v>
      </c>
    </row>
    <row r="81" spans="2:20" ht="12.75" hidden="1" customHeight="1" x14ac:dyDescent="0.2">
      <c r="B81" s="2"/>
      <c r="C81" s="119"/>
      <c r="D81" s="119" t="str">
        <f>$D$17</f>
        <v>Jahr 2018</v>
      </c>
      <c r="E81" s="127">
        <f t="shared" si="6"/>
        <v>0</v>
      </c>
      <c r="F81" s="127">
        <f t="shared" si="7"/>
        <v>0</v>
      </c>
      <c r="G81" s="127">
        <v>0</v>
      </c>
      <c r="H81" s="127">
        <v>0</v>
      </c>
      <c r="I81" s="127">
        <v>0</v>
      </c>
      <c r="J81" s="127">
        <v>0</v>
      </c>
      <c r="K81" s="127">
        <v>0</v>
      </c>
      <c r="L81" s="127">
        <f t="shared" si="8"/>
        <v>0</v>
      </c>
      <c r="M81" s="127">
        <v>0</v>
      </c>
      <c r="N81" s="127">
        <v>0</v>
      </c>
      <c r="O81" s="127">
        <v>0</v>
      </c>
      <c r="P81" s="127">
        <v>0</v>
      </c>
      <c r="Q81" s="127">
        <v>0</v>
      </c>
      <c r="R81" s="127">
        <v>0</v>
      </c>
      <c r="S81" s="128">
        <v>0</v>
      </c>
      <c r="T81" s="127">
        <v>0</v>
      </c>
    </row>
    <row r="82" spans="2:20" ht="12.75" hidden="1" customHeight="1" x14ac:dyDescent="0.2">
      <c r="B82" s="14" t="s">
        <v>140</v>
      </c>
      <c r="C82" s="123" t="s">
        <v>141</v>
      </c>
      <c r="D82" s="124" t="str">
        <f>$D$16</f>
        <v>Jahr 2019</v>
      </c>
      <c r="E82" s="125">
        <f t="shared" si="6"/>
        <v>0</v>
      </c>
      <c r="F82" s="125">
        <f t="shared" si="7"/>
        <v>0</v>
      </c>
      <c r="G82" s="125">
        <v>0</v>
      </c>
      <c r="H82" s="125">
        <v>0</v>
      </c>
      <c r="I82" s="125">
        <v>0</v>
      </c>
      <c r="J82" s="125">
        <v>0</v>
      </c>
      <c r="K82" s="125">
        <v>0</v>
      </c>
      <c r="L82" s="125">
        <f t="shared" si="8"/>
        <v>0</v>
      </c>
      <c r="M82" s="125">
        <v>0</v>
      </c>
      <c r="N82" s="125">
        <v>0</v>
      </c>
      <c r="O82" s="125">
        <v>0</v>
      </c>
      <c r="P82" s="125">
        <v>0</v>
      </c>
      <c r="Q82" s="125">
        <v>0</v>
      </c>
      <c r="R82" s="125">
        <v>0</v>
      </c>
      <c r="S82" s="126">
        <v>0</v>
      </c>
      <c r="T82" s="125">
        <v>0</v>
      </c>
    </row>
    <row r="83" spans="2:20" ht="12.75" hidden="1" customHeight="1" x14ac:dyDescent="0.2">
      <c r="B83" s="2"/>
      <c r="C83" s="119"/>
      <c r="D83" s="119" t="str">
        <f>$D$17</f>
        <v>Jahr 2018</v>
      </c>
      <c r="E83" s="127">
        <f t="shared" si="6"/>
        <v>0</v>
      </c>
      <c r="F83" s="127">
        <f t="shared" si="7"/>
        <v>0</v>
      </c>
      <c r="G83" s="127">
        <v>0</v>
      </c>
      <c r="H83" s="127">
        <v>0</v>
      </c>
      <c r="I83" s="127">
        <v>0</v>
      </c>
      <c r="J83" s="127">
        <v>0</v>
      </c>
      <c r="K83" s="127">
        <v>0</v>
      </c>
      <c r="L83" s="127">
        <f t="shared" si="8"/>
        <v>0</v>
      </c>
      <c r="M83" s="127">
        <v>0</v>
      </c>
      <c r="N83" s="127">
        <v>0</v>
      </c>
      <c r="O83" s="127">
        <v>0</v>
      </c>
      <c r="P83" s="127">
        <v>0</v>
      </c>
      <c r="Q83" s="127">
        <v>0</v>
      </c>
      <c r="R83" s="127">
        <v>0</v>
      </c>
      <c r="S83" s="128">
        <v>0</v>
      </c>
      <c r="T83" s="127">
        <v>0</v>
      </c>
    </row>
    <row r="84" spans="2:20" ht="12.75" customHeight="1" x14ac:dyDescent="0.2">
      <c r="B84" s="14" t="s">
        <v>142</v>
      </c>
      <c r="C84" s="123" t="s">
        <v>143</v>
      </c>
      <c r="D84" s="124" t="str">
        <f>$D$16</f>
        <v>Jahr 2019</v>
      </c>
      <c r="E84" s="125">
        <f t="shared" si="6"/>
        <v>0</v>
      </c>
      <c r="F84" s="125">
        <f t="shared" si="7"/>
        <v>0</v>
      </c>
      <c r="G84" s="125">
        <v>0</v>
      </c>
      <c r="H84" s="125">
        <v>0</v>
      </c>
      <c r="I84" s="125">
        <v>0</v>
      </c>
      <c r="J84" s="125">
        <v>0</v>
      </c>
      <c r="K84" s="125">
        <v>0</v>
      </c>
      <c r="L84" s="125">
        <f t="shared" si="8"/>
        <v>0</v>
      </c>
      <c r="M84" s="125">
        <v>0</v>
      </c>
      <c r="N84" s="125">
        <v>0</v>
      </c>
      <c r="O84" s="125">
        <v>0</v>
      </c>
      <c r="P84" s="125">
        <v>0</v>
      </c>
      <c r="Q84" s="125">
        <v>0</v>
      </c>
      <c r="R84" s="125">
        <v>0</v>
      </c>
      <c r="S84" s="126">
        <v>0</v>
      </c>
      <c r="T84" s="125">
        <v>0</v>
      </c>
    </row>
    <row r="85" spans="2:20" ht="12.75" customHeight="1" x14ac:dyDescent="0.2">
      <c r="B85" s="2"/>
      <c r="C85" s="119"/>
      <c r="D85" s="119" t="str">
        <f>$D$17</f>
        <v>Jahr 2018</v>
      </c>
      <c r="E85" s="127">
        <f t="shared" si="6"/>
        <v>39.857999999999997</v>
      </c>
      <c r="F85" s="127">
        <f t="shared" si="7"/>
        <v>0</v>
      </c>
      <c r="G85" s="127">
        <v>0</v>
      </c>
      <c r="H85" s="127">
        <v>0</v>
      </c>
      <c r="I85" s="127">
        <v>0</v>
      </c>
      <c r="J85" s="127">
        <v>0</v>
      </c>
      <c r="K85" s="127">
        <v>0</v>
      </c>
      <c r="L85" s="127">
        <f t="shared" si="8"/>
        <v>39.857999999999997</v>
      </c>
      <c r="M85" s="127">
        <v>39.857999999999997</v>
      </c>
      <c r="N85" s="127">
        <v>0</v>
      </c>
      <c r="O85" s="127">
        <v>0</v>
      </c>
      <c r="P85" s="127">
        <v>0</v>
      </c>
      <c r="Q85" s="127">
        <v>0</v>
      </c>
      <c r="R85" s="127">
        <v>0</v>
      </c>
      <c r="S85" s="128">
        <v>0</v>
      </c>
      <c r="T85" s="127">
        <v>0</v>
      </c>
    </row>
    <row r="86" spans="2:20" ht="12.75" hidden="1" customHeight="1" x14ac:dyDescent="0.2">
      <c r="B86" s="14" t="s">
        <v>144</v>
      </c>
      <c r="C86" s="123" t="s">
        <v>145</v>
      </c>
      <c r="D86" s="124" t="str">
        <f>$D$16</f>
        <v>Jahr 2019</v>
      </c>
      <c r="E86" s="125">
        <f t="shared" si="6"/>
        <v>0</v>
      </c>
      <c r="F86" s="125">
        <f t="shared" si="7"/>
        <v>0</v>
      </c>
      <c r="G86" s="125">
        <v>0</v>
      </c>
      <c r="H86" s="125">
        <v>0</v>
      </c>
      <c r="I86" s="125">
        <v>0</v>
      </c>
      <c r="J86" s="125">
        <v>0</v>
      </c>
      <c r="K86" s="125">
        <v>0</v>
      </c>
      <c r="L86" s="125">
        <f t="shared" si="8"/>
        <v>0</v>
      </c>
      <c r="M86" s="125">
        <v>0</v>
      </c>
      <c r="N86" s="125">
        <v>0</v>
      </c>
      <c r="O86" s="125">
        <v>0</v>
      </c>
      <c r="P86" s="125">
        <v>0</v>
      </c>
      <c r="Q86" s="125">
        <v>0</v>
      </c>
      <c r="R86" s="125">
        <v>0</v>
      </c>
      <c r="S86" s="126">
        <v>0</v>
      </c>
      <c r="T86" s="125">
        <v>0</v>
      </c>
    </row>
    <row r="87" spans="2:20" ht="12.75" hidden="1" customHeight="1" x14ac:dyDescent="0.2">
      <c r="B87" s="2"/>
      <c r="C87" s="119"/>
      <c r="D87" s="119" t="str">
        <f>$D$17</f>
        <v>Jahr 2018</v>
      </c>
      <c r="E87" s="127">
        <f t="shared" si="6"/>
        <v>0</v>
      </c>
      <c r="F87" s="127">
        <f t="shared" si="7"/>
        <v>0</v>
      </c>
      <c r="G87" s="127">
        <v>0</v>
      </c>
      <c r="H87" s="127">
        <v>0</v>
      </c>
      <c r="I87" s="127">
        <v>0</v>
      </c>
      <c r="J87" s="127">
        <v>0</v>
      </c>
      <c r="K87" s="127">
        <v>0</v>
      </c>
      <c r="L87" s="127">
        <f t="shared" si="8"/>
        <v>0</v>
      </c>
      <c r="M87" s="127">
        <v>0</v>
      </c>
      <c r="N87" s="127">
        <v>0</v>
      </c>
      <c r="O87" s="127">
        <v>0</v>
      </c>
      <c r="P87" s="127">
        <v>0</v>
      </c>
      <c r="Q87" s="127">
        <v>0</v>
      </c>
      <c r="R87" s="127">
        <v>0</v>
      </c>
      <c r="S87" s="128">
        <v>0</v>
      </c>
      <c r="T87" s="127">
        <v>0</v>
      </c>
    </row>
    <row r="88" spans="2:20" ht="12.75" hidden="1" customHeight="1" x14ac:dyDescent="0.2">
      <c r="B88" s="14" t="s">
        <v>146</v>
      </c>
      <c r="C88" s="123" t="s">
        <v>147</v>
      </c>
      <c r="D88" s="124" t="str">
        <f>$D$16</f>
        <v>Jahr 2019</v>
      </c>
      <c r="E88" s="125">
        <f t="shared" si="6"/>
        <v>0</v>
      </c>
      <c r="F88" s="125">
        <f t="shared" si="7"/>
        <v>0</v>
      </c>
      <c r="G88" s="125">
        <v>0</v>
      </c>
      <c r="H88" s="125">
        <v>0</v>
      </c>
      <c r="I88" s="125">
        <v>0</v>
      </c>
      <c r="J88" s="125">
        <v>0</v>
      </c>
      <c r="K88" s="125">
        <v>0</v>
      </c>
      <c r="L88" s="125">
        <f t="shared" si="8"/>
        <v>0</v>
      </c>
      <c r="M88" s="125">
        <v>0</v>
      </c>
      <c r="N88" s="125">
        <v>0</v>
      </c>
      <c r="O88" s="125">
        <v>0</v>
      </c>
      <c r="P88" s="125">
        <v>0</v>
      </c>
      <c r="Q88" s="125">
        <v>0</v>
      </c>
      <c r="R88" s="125">
        <v>0</v>
      </c>
      <c r="S88" s="126">
        <v>0</v>
      </c>
      <c r="T88" s="125">
        <v>0</v>
      </c>
    </row>
    <row r="89" spans="2:20" ht="12.75" hidden="1" customHeight="1" x14ac:dyDescent="0.2">
      <c r="B89" s="2"/>
      <c r="C89" s="119"/>
      <c r="D89" s="119" t="str">
        <f>$D$17</f>
        <v>Jahr 2018</v>
      </c>
      <c r="E89" s="127">
        <f t="shared" si="6"/>
        <v>0</v>
      </c>
      <c r="F89" s="127">
        <f t="shared" si="7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f t="shared" si="8"/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8">
        <v>0</v>
      </c>
      <c r="T89" s="127">
        <v>0</v>
      </c>
    </row>
    <row r="90" spans="2:20" ht="12.75" hidden="1" customHeight="1" x14ac:dyDescent="0.2">
      <c r="B90" s="14" t="s">
        <v>148</v>
      </c>
      <c r="C90" s="123" t="s">
        <v>149</v>
      </c>
      <c r="D90" s="124" t="str">
        <f>$D$16</f>
        <v>Jahr 2019</v>
      </c>
      <c r="E90" s="125">
        <f t="shared" si="6"/>
        <v>0</v>
      </c>
      <c r="F90" s="125">
        <f t="shared" si="7"/>
        <v>0</v>
      </c>
      <c r="G90" s="125">
        <v>0</v>
      </c>
      <c r="H90" s="125">
        <v>0</v>
      </c>
      <c r="I90" s="125">
        <v>0</v>
      </c>
      <c r="J90" s="125">
        <v>0</v>
      </c>
      <c r="K90" s="125">
        <v>0</v>
      </c>
      <c r="L90" s="125">
        <f t="shared" si="8"/>
        <v>0</v>
      </c>
      <c r="M90" s="125">
        <v>0</v>
      </c>
      <c r="N90" s="125">
        <v>0</v>
      </c>
      <c r="O90" s="125">
        <v>0</v>
      </c>
      <c r="P90" s="125">
        <v>0</v>
      </c>
      <c r="Q90" s="125">
        <v>0</v>
      </c>
      <c r="R90" s="125">
        <v>0</v>
      </c>
      <c r="S90" s="126">
        <v>0</v>
      </c>
      <c r="T90" s="125">
        <v>0</v>
      </c>
    </row>
    <row r="91" spans="2:20" ht="12.75" hidden="1" customHeight="1" x14ac:dyDescent="0.2">
      <c r="C91" s="119"/>
      <c r="D91" s="119" t="str">
        <f>$D$17</f>
        <v>Jahr 2018</v>
      </c>
      <c r="E91" s="127">
        <f t="shared" si="6"/>
        <v>0</v>
      </c>
      <c r="F91" s="127">
        <f t="shared" si="7"/>
        <v>0</v>
      </c>
      <c r="G91" s="127">
        <v>0</v>
      </c>
      <c r="H91" s="127">
        <v>0</v>
      </c>
      <c r="I91" s="127">
        <v>0</v>
      </c>
      <c r="J91" s="127">
        <v>0</v>
      </c>
      <c r="K91" s="127">
        <v>0</v>
      </c>
      <c r="L91" s="127">
        <f t="shared" si="8"/>
        <v>0</v>
      </c>
      <c r="M91" s="127">
        <v>0</v>
      </c>
      <c r="N91" s="127">
        <v>0</v>
      </c>
      <c r="O91" s="127">
        <v>0</v>
      </c>
      <c r="P91" s="127">
        <v>0</v>
      </c>
      <c r="Q91" s="127">
        <v>0</v>
      </c>
      <c r="R91" s="127">
        <v>0</v>
      </c>
      <c r="S91" s="128">
        <v>0</v>
      </c>
      <c r="T91" s="127">
        <v>0</v>
      </c>
    </row>
    <row r="92" spans="2:20" ht="20.100000000000001" customHeight="1" x14ac:dyDescent="0.2">
      <c r="C92" s="59" t="str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r="93" spans="2:20" ht="6" customHeight="1" x14ac:dyDescent="0.2"/>
  </sheetData>
  <mergeCells count="2">
    <mergeCell ref="S10:S14"/>
    <mergeCell ref="T10:T14"/>
  </mergeCells>
  <printOptions horizontalCentered="1"/>
  <pageMargins left="0.39374999999999999" right="0.39374999999999999" top="0.98402777777777795" bottom="0.98402777777777795" header="0.51180555555555496" footer="0.51180555555555496"/>
  <pageSetup paperSize="9" scale="66" orientation="landscape" r:id="rId1"/>
  <headerFooter>
    <oddFooter>&amp;L&amp;8 &amp;C&amp;8 &amp;R&amp;8 Seite &amp;P</oddFooter>
  </headerFooter>
  <rowBreaks count="1" manualBreakCount="1">
    <brk id="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11.5703125" style="14" hidden="1" customWidth="1"/>
    <col min="3" max="3" width="26.7109375" style="13" customWidth="1"/>
    <col min="4" max="5" width="11.42578125" style="13" customWidth="1"/>
    <col min="6" max="6" width="22.7109375" style="13" customWidth="1"/>
    <col min="7" max="7" width="11.42578125" style="13" customWidth="1"/>
    <col min="8" max="8" width="12.140625" style="13" customWidth="1"/>
    <col min="9" max="9" width="12" style="13" customWidth="1"/>
    <col min="10" max="11" width="11.42578125" style="13" customWidth="1"/>
    <col min="12" max="12" width="12.140625" style="13" customWidth="1"/>
    <col min="13" max="13" width="12" style="13" customWidth="1"/>
    <col min="14" max="14" width="11.42578125" style="13" customWidth="1"/>
    <col min="15" max="24" width="11.5703125" style="13" hidden="1" customWidth="1"/>
    <col min="25" max="25" width="0.85546875" style="13" customWidth="1"/>
    <col min="26" max="257" width="11.42578125" style="13" customWidth="1"/>
    <col min="258" max="1025" width="11.42578125" style="2" customWidth="1"/>
  </cols>
  <sheetData>
    <row r="1" spans="1:257" ht="12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</row>
    <row r="2" spans="1:257" ht="12.75" customHeight="1" x14ac:dyDescent="0.2">
      <c r="A2" s="2"/>
      <c r="B2" s="2"/>
      <c r="C2" s="14" t="s">
        <v>150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</row>
    <row r="3" spans="1:257" ht="12.75" customHeight="1" x14ac:dyDescent="0.2">
      <c r="A3" s="2"/>
      <c r="B3" s="2"/>
      <c r="C3" s="8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</row>
    <row r="4" spans="1:257" ht="12.75" customHeight="1" x14ac:dyDescent="0.2">
      <c r="A4" s="2"/>
      <c r="B4" s="2"/>
      <c r="C4" s="89" t="s">
        <v>151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2"/>
      <c r="Q4" s="2"/>
      <c r="R4" s="90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</row>
    <row r="5" spans="1:257" ht="12.75" hidden="1" customHeight="1" x14ac:dyDescent="0.2">
      <c r="A5" s="2"/>
      <c r="B5" s="2"/>
      <c r="C5" s="89"/>
      <c r="D5" s="130"/>
      <c r="E5" s="130"/>
      <c r="F5" s="130"/>
      <c r="G5" s="131"/>
      <c r="H5" s="132"/>
      <c r="I5" s="132"/>
      <c r="J5" s="132"/>
      <c r="K5" s="131"/>
      <c r="L5" s="132"/>
      <c r="M5" s="132"/>
      <c r="N5" s="132"/>
      <c r="O5" s="132"/>
      <c r="P5" s="43"/>
      <c r="Q5" s="43"/>
      <c r="R5" s="132"/>
      <c r="S5" s="43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</row>
    <row r="6" spans="1:257" ht="15" customHeight="1" x14ac:dyDescent="0.2">
      <c r="A6" s="2"/>
      <c r="B6" s="2"/>
      <c r="C6" s="89" t="str">
        <f>UebInstitutQuartal</f>
        <v>3. Quartal 2019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</row>
    <row r="7" spans="1:257" ht="24.95" customHeight="1" x14ac:dyDescent="0.2">
      <c r="A7" s="2"/>
      <c r="B7" s="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</row>
    <row r="8" spans="1:257" ht="22.5" customHeight="1" x14ac:dyDescent="0.2">
      <c r="A8" s="2"/>
      <c r="B8" s="2"/>
      <c r="C8" s="43"/>
      <c r="D8" s="43"/>
      <c r="E8" s="133" t="s">
        <v>39</v>
      </c>
      <c r="F8" s="134"/>
      <c r="G8" s="135"/>
      <c r="H8" s="135"/>
      <c r="I8" s="135"/>
      <c r="J8" s="135"/>
      <c r="K8" s="135"/>
      <c r="L8" s="135"/>
      <c r="M8" s="135"/>
      <c r="N8" s="135"/>
      <c r="O8" s="133" t="s">
        <v>152</v>
      </c>
      <c r="P8" s="135"/>
      <c r="Q8" s="135"/>
      <c r="R8" s="135"/>
      <c r="S8" s="136"/>
      <c r="T8" s="316" t="s">
        <v>153</v>
      </c>
      <c r="U8" s="305"/>
      <c r="V8" s="305"/>
      <c r="W8" s="305"/>
      <c r="X8" s="305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</row>
    <row r="9" spans="1:257" ht="12.75" customHeight="1" x14ac:dyDescent="0.2">
      <c r="A9" s="2"/>
      <c r="B9" s="2"/>
      <c r="C9" s="43"/>
      <c r="D9" s="43"/>
      <c r="E9" s="137" t="s">
        <v>44</v>
      </c>
      <c r="F9" s="138"/>
      <c r="G9" s="139" t="s">
        <v>154</v>
      </c>
      <c r="H9" s="111"/>
      <c r="I9" s="111"/>
      <c r="J9" s="111"/>
      <c r="K9" s="139" t="s">
        <v>155</v>
      </c>
      <c r="L9" s="111"/>
      <c r="M9" s="111"/>
      <c r="N9" s="111"/>
      <c r="O9" s="140" t="str">
        <f>E9</f>
        <v>Summe</v>
      </c>
      <c r="P9" s="141" t="s">
        <v>61</v>
      </c>
      <c r="Q9" s="111"/>
      <c r="R9" s="111"/>
      <c r="S9" s="142"/>
      <c r="T9" s="140" t="str">
        <f>O9</f>
        <v>Summe</v>
      </c>
      <c r="U9" s="141" t="str">
        <f>P9</f>
        <v>davon</v>
      </c>
      <c r="V9" s="111"/>
      <c r="W9" s="111"/>
      <c r="X9" s="14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spans="1:257" s="143" customFormat="1" ht="33.6" customHeight="1" x14ac:dyDescent="0.2">
      <c r="B10" s="144"/>
      <c r="C10" s="145"/>
      <c r="D10" s="145"/>
      <c r="E10" s="146"/>
      <c r="F10" s="147" t="s">
        <v>156</v>
      </c>
      <c r="G10" s="148" t="s">
        <v>157</v>
      </c>
      <c r="H10" s="149" t="s">
        <v>158</v>
      </c>
      <c r="I10" s="149" t="s">
        <v>159</v>
      </c>
      <c r="J10" s="150" t="s">
        <v>160</v>
      </c>
      <c r="K10" s="148" t="s">
        <v>157</v>
      </c>
      <c r="L10" s="149" t="s">
        <v>158</v>
      </c>
      <c r="M10" s="149" t="s">
        <v>159</v>
      </c>
      <c r="N10" s="150" t="s">
        <v>160</v>
      </c>
      <c r="O10" s="151"/>
      <c r="P10" s="149" t="str">
        <f>G10</f>
        <v>Zentralstaat</v>
      </c>
      <c r="Q10" s="149" t="str">
        <f>H10</f>
        <v>Regionale Gebietskörper-schaften</v>
      </c>
      <c r="R10" s="149" t="str">
        <f>I10</f>
        <v>Örtliche Gebietskörper-schaften</v>
      </c>
      <c r="S10" s="152" t="str">
        <f>J10</f>
        <v>Sonstige</v>
      </c>
      <c r="T10" s="151"/>
      <c r="U10" s="149" t="str">
        <f>P10</f>
        <v>Zentralstaat</v>
      </c>
      <c r="V10" s="149" t="str">
        <f>Q10</f>
        <v>Regionale Gebietskörper-schaften</v>
      </c>
      <c r="W10" s="149" t="str">
        <f>R10</f>
        <v>Örtliche Gebietskörper-schaften</v>
      </c>
      <c r="X10" s="152" t="str">
        <f>S10</f>
        <v>Sonstige</v>
      </c>
    </row>
    <row r="11" spans="1:257" ht="12.75" customHeight="1" x14ac:dyDescent="0.2">
      <c r="B11" s="2"/>
      <c r="C11" s="81" t="s">
        <v>73</v>
      </c>
      <c r="D11" s="82" t="str">
        <f>AktQuartal</f>
        <v>3. Quartal</v>
      </c>
      <c r="E11" s="153" t="str">
        <f>Einheit_Waehrung</f>
        <v>Mio. €</v>
      </c>
      <c r="F11" s="154" t="str">
        <f>E11</f>
        <v>Mio. €</v>
      </c>
      <c r="G11" s="155" t="str">
        <f>E11</f>
        <v>Mio. €</v>
      </c>
      <c r="H11" s="156" t="str">
        <f>E11</f>
        <v>Mio. €</v>
      </c>
      <c r="I11" s="156" t="str">
        <f>E11</f>
        <v>Mio. €</v>
      </c>
      <c r="J11" s="157" t="str">
        <f>E11</f>
        <v>Mio. €</v>
      </c>
      <c r="K11" s="155" t="str">
        <f>I11</f>
        <v>Mio. €</v>
      </c>
      <c r="L11" s="156" t="str">
        <f>I11</f>
        <v>Mio. €</v>
      </c>
      <c r="M11" s="156" t="str">
        <f>I11</f>
        <v>Mio. €</v>
      </c>
      <c r="N11" s="157" t="str">
        <f>I11</f>
        <v>Mio. €</v>
      </c>
      <c r="O11" s="158" t="str">
        <f>E11</f>
        <v>Mio. €</v>
      </c>
      <c r="P11" s="159" t="str">
        <f>O11</f>
        <v>Mio. €</v>
      </c>
      <c r="Q11" s="121" t="str">
        <f>O11</f>
        <v>Mio. €</v>
      </c>
      <c r="R11" s="121" t="str">
        <f>O11</f>
        <v>Mio. €</v>
      </c>
      <c r="S11" s="160" t="str">
        <f>O11</f>
        <v>Mio. €</v>
      </c>
      <c r="T11" s="158" t="str">
        <f>O11</f>
        <v>Mio. €</v>
      </c>
      <c r="U11" s="159" t="str">
        <f>T11</f>
        <v>Mio. €</v>
      </c>
      <c r="V11" s="121" t="str">
        <f>T11</f>
        <v>Mio. €</v>
      </c>
      <c r="W11" s="121" t="str">
        <f>T11</f>
        <v>Mio. €</v>
      </c>
      <c r="X11" s="160" t="str">
        <f>T11</f>
        <v>Mio. €</v>
      </c>
    </row>
    <row r="12" spans="1:257" ht="12.75" customHeight="1" x14ac:dyDescent="0.2">
      <c r="B12" s="14" t="s">
        <v>74</v>
      </c>
      <c r="C12" s="123" t="s">
        <v>75</v>
      </c>
      <c r="D12" s="124" t="str">
        <f>"Jahr "&amp;AktJahr</f>
        <v>Jahr 2019</v>
      </c>
      <c r="E12" s="161">
        <f t="shared" ref="E12:E43" si="0">SUM(G12:N12)</f>
        <v>22337.649999999994</v>
      </c>
      <c r="F12" s="71">
        <v>1769.268</v>
      </c>
      <c r="G12" s="162">
        <v>245.13499999999999</v>
      </c>
      <c r="H12" s="125">
        <v>3198.4549999999999</v>
      </c>
      <c r="I12" s="125">
        <v>9228.5339999999997</v>
      </c>
      <c r="J12" s="126">
        <v>1355.87</v>
      </c>
      <c r="K12" s="162">
        <v>1691.4059999999999</v>
      </c>
      <c r="L12" s="125">
        <v>5948.5079999999998</v>
      </c>
      <c r="M12" s="125">
        <v>507.76299999999998</v>
      </c>
      <c r="N12" s="126">
        <v>161.97900000000001</v>
      </c>
      <c r="O12" s="163">
        <f t="shared" ref="O12:O43" si="1">SUM(P12:S12)</f>
        <v>0</v>
      </c>
      <c r="P12" s="125">
        <v>0</v>
      </c>
      <c r="Q12" s="125">
        <v>0</v>
      </c>
      <c r="R12" s="125">
        <v>0</v>
      </c>
      <c r="S12" s="164">
        <v>0</v>
      </c>
      <c r="T12" s="163">
        <f t="shared" ref="T12:T43" si="2">SUM(U12:X12)</f>
        <v>0</v>
      </c>
      <c r="U12" s="125">
        <v>0</v>
      </c>
      <c r="V12" s="125">
        <v>0</v>
      </c>
      <c r="W12" s="125">
        <v>0</v>
      </c>
      <c r="X12" s="164">
        <v>0</v>
      </c>
    </row>
    <row r="13" spans="1:257" ht="12.75" customHeight="1" x14ac:dyDescent="0.2">
      <c r="B13" s="2"/>
      <c r="C13" s="81"/>
      <c r="D13" s="81" t="str">
        <f>"Jahr "&amp;(AktJahr-1)</f>
        <v>Jahr 2018</v>
      </c>
      <c r="E13" s="165">
        <f t="shared" si="0"/>
        <v>22458.448</v>
      </c>
      <c r="F13" s="83">
        <v>1512.2270000000001</v>
      </c>
      <c r="G13" s="166">
        <v>272.49200000000002</v>
      </c>
      <c r="H13" s="167">
        <v>3212.5569999999998</v>
      </c>
      <c r="I13" s="167">
        <v>9411.6839999999993</v>
      </c>
      <c r="J13" s="168">
        <v>1444.1420000000001</v>
      </c>
      <c r="K13" s="166">
        <v>1512.2270000000001</v>
      </c>
      <c r="L13" s="167">
        <v>5932.5280000000002</v>
      </c>
      <c r="M13" s="167">
        <v>498.46300000000002</v>
      </c>
      <c r="N13" s="168">
        <v>174.35499999999999</v>
      </c>
      <c r="O13" s="169">
        <f t="shared" si="1"/>
        <v>0</v>
      </c>
      <c r="P13" s="167">
        <v>0</v>
      </c>
      <c r="Q13" s="167">
        <v>0</v>
      </c>
      <c r="R13" s="167">
        <v>0</v>
      </c>
      <c r="S13" s="170">
        <v>0</v>
      </c>
      <c r="T13" s="169">
        <f t="shared" si="2"/>
        <v>0</v>
      </c>
      <c r="U13" s="167">
        <v>0</v>
      </c>
      <c r="V13" s="167">
        <v>0</v>
      </c>
      <c r="W13" s="167">
        <v>0</v>
      </c>
      <c r="X13" s="170">
        <v>0</v>
      </c>
    </row>
    <row r="14" spans="1:257" ht="12.75" customHeight="1" x14ac:dyDescent="0.2">
      <c r="B14" s="14" t="s">
        <v>76</v>
      </c>
      <c r="C14" s="123" t="s">
        <v>77</v>
      </c>
      <c r="D14" s="124" t="str">
        <f>$D$12</f>
        <v>Jahr 2019</v>
      </c>
      <c r="E14" s="161">
        <f t="shared" si="0"/>
        <v>21067.971999999998</v>
      </c>
      <c r="F14" s="83">
        <v>1228.308</v>
      </c>
      <c r="G14" s="162">
        <v>230.85599999999999</v>
      </c>
      <c r="H14" s="125">
        <v>3198.4549999999999</v>
      </c>
      <c r="I14" s="125">
        <v>8625.3690000000006</v>
      </c>
      <c r="J14" s="126">
        <v>1269.654</v>
      </c>
      <c r="K14" s="162">
        <v>1232.981</v>
      </c>
      <c r="L14" s="125">
        <v>5901.8829999999998</v>
      </c>
      <c r="M14" s="125">
        <v>446.79500000000002</v>
      </c>
      <c r="N14" s="126">
        <v>161.97900000000001</v>
      </c>
      <c r="O14" s="163">
        <f t="shared" si="1"/>
        <v>0</v>
      </c>
      <c r="P14" s="125">
        <v>0</v>
      </c>
      <c r="Q14" s="125">
        <v>0</v>
      </c>
      <c r="R14" s="125">
        <v>0</v>
      </c>
      <c r="S14" s="164">
        <v>0</v>
      </c>
      <c r="T14" s="163">
        <f t="shared" si="2"/>
        <v>0</v>
      </c>
      <c r="U14" s="125">
        <v>0</v>
      </c>
      <c r="V14" s="125">
        <v>0</v>
      </c>
      <c r="W14" s="125">
        <v>0</v>
      </c>
      <c r="X14" s="164">
        <v>0</v>
      </c>
    </row>
    <row r="15" spans="1:257" ht="12.75" customHeight="1" x14ac:dyDescent="0.2">
      <c r="B15" s="2"/>
      <c r="C15" s="81"/>
      <c r="D15" s="81" t="str">
        <f>$D$13</f>
        <v>Jahr 2018</v>
      </c>
      <c r="E15" s="165">
        <f t="shared" si="0"/>
        <v>21131.24</v>
      </c>
      <c r="F15" s="83">
        <v>942.71500000000003</v>
      </c>
      <c r="G15" s="166">
        <v>233.96799999999999</v>
      </c>
      <c r="H15" s="167">
        <v>3212.5569999999998</v>
      </c>
      <c r="I15" s="167">
        <v>8793.5320000000011</v>
      </c>
      <c r="J15" s="168">
        <v>1355.106</v>
      </c>
      <c r="K15" s="166">
        <v>942.71500000000003</v>
      </c>
      <c r="L15" s="167">
        <v>5932.5280000000002</v>
      </c>
      <c r="M15" s="167">
        <v>486.47899999999998</v>
      </c>
      <c r="N15" s="168">
        <v>174.35499999999999</v>
      </c>
      <c r="O15" s="169">
        <f t="shared" si="1"/>
        <v>0</v>
      </c>
      <c r="P15" s="167">
        <v>0</v>
      </c>
      <c r="Q15" s="167">
        <v>0</v>
      </c>
      <c r="R15" s="167">
        <v>0</v>
      </c>
      <c r="S15" s="170">
        <v>0</v>
      </c>
      <c r="T15" s="169">
        <f t="shared" si="2"/>
        <v>0</v>
      </c>
      <c r="U15" s="167">
        <v>0</v>
      </c>
      <c r="V15" s="167">
        <v>0</v>
      </c>
      <c r="W15" s="167">
        <v>0</v>
      </c>
      <c r="X15" s="170">
        <v>0</v>
      </c>
    </row>
    <row r="16" spans="1:257" ht="12.75" customHeight="1" x14ac:dyDescent="0.2">
      <c r="B16" s="129" t="s">
        <v>78</v>
      </c>
      <c r="C16" s="123" t="s">
        <v>79</v>
      </c>
      <c r="D16" s="124" t="str">
        <f>$D$12</f>
        <v>Jahr 2019</v>
      </c>
      <c r="E16" s="161">
        <f t="shared" si="0"/>
        <v>46.625</v>
      </c>
      <c r="F16" s="83">
        <v>46.625</v>
      </c>
      <c r="G16" s="162">
        <v>0</v>
      </c>
      <c r="H16" s="125">
        <v>0</v>
      </c>
      <c r="I16" s="125">
        <v>0</v>
      </c>
      <c r="J16" s="126">
        <v>0</v>
      </c>
      <c r="K16" s="162">
        <v>0</v>
      </c>
      <c r="L16" s="125">
        <v>46.625</v>
      </c>
      <c r="M16" s="125">
        <v>0</v>
      </c>
      <c r="N16" s="126">
        <v>0</v>
      </c>
      <c r="O16" s="163">
        <f t="shared" si="1"/>
        <v>0</v>
      </c>
      <c r="P16" s="125">
        <v>0</v>
      </c>
      <c r="Q16" s="125">
        <v>0</v>
      </c>
      <c r="R16" s="125">
        <v>0</v>
      </c>
      <c r="S16" s="164">
        <v>0</v>
      </c>
      <c r="T16" s="163">
        <f t="shared" si="2"/>
        <v>0</v>
      </c>
      <c r="U16" s="125">
        <v>0</v>
      </c>
      <c r="V16" s="125">
        <v>0</v>
      </c>
      <c r="W16" s="125">
        <v>0</v>
      </c>
      <c r="X16" s="164">
        <v>0</v>
      </c>
    </row>
    <row r="17" spans="2:24" ht="12.75" customHeight="1" x14ac:dyDescent="0.2">
      <c r="B17" s="2"/>
      <c r="C17" s="82"/>
      <c r="D17" s="81" t="str">
        <f>$D$13</f>
        <v>Jahr 2018</v>
      </c>
      <c r="E17" s="165">
        <f t="shared" si="0"/>
        <v>0</v>
      </c>
      <c r="F17" s="83">
        <v>0</v>
      </c>
      <c r="G17" s="166">
        <v>0</v>
      </c>
      <c r="H17" s="167">
        <v>0</v>
      </c>
      <c r="I17" s="167">
        <v>0</v>
      </c>
      <c r="J17" s="168">
        <v>0</v>
      </c>
      <c r="K17" s="166">
        <v>0</v>
      </c>
      <c r="L17" s="167">
        <v>0</v>
      </c>
      <c r="M17" s="167">
        <v>0</v>
      </c>
      <c r="N17" s="168">
        <v>0</v>
      </c>
      <c r="O17" s="169">
        <f t="shared" si="1"/>
        <v>0</v>
      </c>
      <c r="P17" s="167">
        <v>0</v>
      </c>
      <c r="Q17" s="167">
        <v>0</v>
      </c>
      <c r="R17" s="167">
        <v>0</v>
      </c>
      <c r="S17" s="170">
        <v>0</v>
      </c>
      <c r="T17" s="169">
        <f t="shared" si="2"/>
        <v>0</v>
      </c>
      <c r="U17" s="167">
        <v>0</v>
      </c>
      <c r="V17" s="167">
        <v>0</v>
      </c>
      <c r="W17" s="167">
        <v>0</v>
      </c>
      <c r="X17" s="170">
        <v>0</v>
      </c>
    </row>
    <row r="18" spans="2:24" ht="12.75" hidden="1" customHeight="1" x14ac:dyDescent="0.2">
      <c r="B18" s="129" t="s">
        <v>80</v>
      </c>
      <c r="C18" s="123" t="s">
        <v>81</v>
      </c>
      <c r="D18" s="124" t="str">
        <f>$D$12</f>
        <v>Jahr 2019</v>
      </c>
      <c r="E18" s="161">
        <f t="shared" si="0"/>
        <v>0</v>
      </c>
      <c r="F18" s="83">
        <v>0</v>
      </c>
      <c r="G18" s="162">
        <v>0</v>
      </c>
      <c r="H18" s="125">
        <v>0</v>
      </c>
      <c r="I18" s="125">
        <v>0</v>
      </c>
      <c r="J18" s="126">
        <v>0</v>
      </c>
      <c r="K18" s="162">
        <v>0</v>
      </c>
      <c r="L18" s="125">
        <v>0</v>
      </c>
      <c r="M18" s="125">
        <v>0</v>
      </c>
      <c r="N18" s="126">
        <v>0</v>
      </c>
      <c r="O18" s="163">
        <f t="shared" si="1"/>
        <v>0</v>
      </c>
      <c r="P18" s="125">
        <v>0</v>
      </c>
      <c r="Q18" s="125">
        <v>0</v>
      </c>
      <c r="R18" s="125">
        <v>0</v>
      </c>
      <c r="S18" s="164">
        <v>0</v>
      </c>
      <c r="T18" s="163">
        <f t="shared" si="2"/>
        <v>0</v>
      </c>
      <c r="U18" s="125">
        <v>0</v>
      </c>
      <c r="V18" s="125">
        <v>0</v>
      </c>
      <c r="W18" s="125">
        <v>0</v>
      </c>
      <c r="X18" s="164">
        <v>0</v>
      </c>
    </row>
    <row r="19" spans="2:24" ht="12.75" hidden="1" customHeight="1" x14ac:dyDescent="0.2">
      <c r="B19" s="2"/>
      <c r="C19" s="81"/>
      <c r="D19" s="81" t="str">
        <f>$D$13</f>
        <v>Jahr 2018</v>
      </c>
      <c r="E19" s="165">
        <f t="shared" si="0"/>
        <v>0</v>
      </c>
      <c r="F19" s="83">
        <v>0</v>
      </c>
      <c r="G19" s="166">
        <v>0</v>
      </c>
      <c r="H19" s="167">
        <v>0</v>
      </c>
      <c r="I19" s="167">
        <v>0</v>
      </c>
      <c r="J19" s="168">
        <v>0</v>
      </c>
      <c r="K19" s="166">
        <v>0</v>
      </c>
      <c r="L19" s="167">
        <v>0</v>
      </c>
      <c r="M19" s="167">
        <v>0</v>
      </c>
      <c r="N19" s="168">
        <v>0</v>
      </c>
      <c r="O19" s="169">
        <f t="shared" si="1"/>
        <v>0</v>
      </c>
      <c r="P19" s="167">
        <v>0</v>
      </c>
      <c r="Q19" s="167">
        <v>0</v>
      </c>
      <c r="R19" s="167">
        <v>0</v>
      </c>
      <c r="S19" s="170">
        <v>0</v>
      </c>
      <c r="T19" s="169">
        <f t="shared" si="2"/>
        <v>0</v>
      </c>
      <c r="U19" s="167">
        <v>0</v>
      </c>
      <c r="V19" s="167">
        <v>0</v>
      </c>
      <c r="W19" s="167">
        <v>0</v>
      </c>
      <c r="X19" s="170">
        <v>0</v>
      </c>
    </row>
    <row r="20" spans="2:24" ht="12.75" customHeight="1" x14ac:dyDescent="0.2">
      <c r="B20" s="129" t="s">
        <v>82</v>
      </c>
      <c r="C20" s="123" t="s">
        <v>83</v>
      </c>
      <c r="D20" s="124" t="str">
        <f>$D$12</f>
        <v>Jahr 2019</v>
      </c>
      <c r="E20" s="161">
        <f t="shared" si="0"/>
        <v>35.909999999999997</v>
      </c>
      <c r="F20" s="83">
        <v>35.909999999999997</v>
      </c>
      <c r="G20" s="162">
        <v>0</v>
      </c>
      <c r="H20" s="125">
        <v>0</v>
      </c>
      <c r="I20" s="125">
        <v>0</v>
      </c>
      <c r="J20" s="126">
        <v>0</v>
      </c>
      <c r="K20" s="162">
        <v>0</v>
      </c>
      <c r="L20" s="125">
        <v>0</v>
      </c>
      <c r="M20" s="125">
        <v>35.909999999999997</v>
      </c>
      <c r="N20" s="126">
        <v>0</v>
      </c>
      <c r="O20" s="163">
        <f t="shared" si="1"/>
        <v>0</v>
      </c>
      <c r="P20" s="125">
        <v>0</v>
      </c>
      <c r="Q20" s="125">
        <v>0</v>
      </c>
      <c r="R20" s="125">
        <v>0</v>
      </c>
      <c r="S20" s="164">
        <v>0</v>
      </c>
      <c r="T20" s="163">
        <f t="shared" si="2"/>
        <v>0</v>
      </c>
      <c r="U20" s="125">
        <v>0</v>
      </c>
      <c r="V20" s="125">
        <v>0</v>
      </c>
      <c r="W20" s="125">
        <v>0</v>
      </c>
      <c r="X20" s="164">
        <v>0</v>
      </c>
    </row>
    <row r="21" spans="2:24" ht="12.75" customHeight="1" x14ac:dyDescent="0.2">
      <c r="B21" s="2"/>
      <c r="C21" s="82"/>
      <c r="D21" s="81" t="str">
        <f>$D$13</f>
        <v>Jahr 2018</v>
      </c>
      <c r="E21" s="165">
        <f t="shared" si="0"/>
        <v>0</v>
      </c>
      <c r="F21" s="83">
        <v>0</v>
      </c>
      <c r="G21" s="166">
        <v>0</v>
      </c>
      <c r="H21" s="167">
        <v>0</v>
      </c>
      <c r="I21" s="167">
        <v>0</v>
      </c>
      <c r="J21" s="168">
        <v>0</v>
      </c>
      <c r="K21" s="166">
        <v>0</v>
      </c>
      <c r="L21" s="167">
        <v>0</v>
      </c>
      <c r="M21" s="167">
        <v>0</v>
      </c>
      <c r="N21" s="168">
        <v>0</v>
      </c>
      <c r="O21" s="169">
        <f t="shared" si="1"/>
        <v>0</v>
      </c>
      <c r="P21" s="167">
        <v>0</v>
      </c>
      <c r="Q21" s="167">
        <v>0</v>
      </c>
      <c r="R21" s="167">
        <v>0</v>
      </c>
      <c r="S21" s="170">
        <v>0</v>
      </c>
      <c r="T21" s="169">
        <f t="shared" si="2"/>
        <v>0</v>
      </c>
      <c r="U21" s="167">
        <v>0</v>
      </c>
      <c r="V21" s="167">
        <v>0</v>
      </c>
      <c r="W21" s="167">
        <v>0</v>
      </c>
      <c r="X21" s="170">
        <v>0</v>
      </c>
    </row>
    <row r="22" spans="2:24" ht="12.75" hidden="1" customHeight="1" x14ac:dyDescent="0.2">
      <c r="B22" s="129" t="s">
        <v>84</v>
      </c>
      <c r="C22" s="123" t="s">
        <v>85</v>
      </c>
      <c r="D22" s="124" t="str">
        <f>$D$12</f>
        <v>Jahr 2019</v>
      </c>
      <c r="E22" s="161">
        <f t="shared" si="0"/>
        <v>0</v>
      </c>
      <c r="F22" s="83">
        <v>0</v>
      </c>
      <c r="G22" s="162">
        <v>0</v>
      </c>
      <c r="H22" s="125">
        <v>0</v>
      </c>
      <c r="I22" s="125">
        <v>0</v>
      </c>
      <c r="J22" s="126">
        <v>0</v>
      </c>
      <c r="K22" s="162">
        <v>0</v>
      </c>
      <c r="L22" s="125">
        <v>0</v>
      </c>
      <c r="M22" s="125">
        <v>0</v>
      </c>
      <c r="N22" s="126">
        <v>0</v>
      </c>
      <c r="O22" s="163">
        <f t="shared" si="1"/>
        <v>0</v>
      </c>
      <c r="P22" s="125">
        <v>0</v>
      </c>
      <c r="Q22" s="125">
        <v>0</v>
      </c>
      <c r="R22" s="125">
        <v>0</v>
      </c>
      <c r="S22" s="164">
        <v>0</v>
      </c>
      <c r="T22" s="163">
        <f t="shared" si="2"/>
        <v>0</v>
      </c>
      <c r="U22" s="125">
        <v>0</v>
      </c>
      <c r="V22" s="125">
        <v>0</v>
      </c>
      <c r="W22" s="125">
        <v>0</v>
      </c>
      <c r="X22" s="164">
        <v>0</v>
      </c>
    </row>
    <row r="23" spans="2:24" ht="12.75" hidden="1" customHeight="1" x14ac:dyDescent="0.2">
      <c r="B23" s="2"/>
      <c r="C23" s="81"/>
      <c r="D23" s="81" t="str">
        <f>$D$13</f>
        <v>Jahr 2018</v>
      </c>
      <c r="E23" s="165">
        <f t="shared" si="0"/>
        <v>0</v>
      </c>
      <c r="F23" s="83">
        <v>0</v>
      </c>
      <c r="G23" s="166">
        <v>0</v>
      </c>
      <c r="H23" s="167">
        <v>0</v>
      </c>
      <c r="I23" s="167">
        <v>0</v>
      </c>
      <c r="J23" s="168">
        <v>0</v>
      </c>
      <c r="K23" s="166">
        <v>0</v>
      </c>
      <c r="L23" s="167">
        <v>0</v>
      </c>
      <c r="M23" s="167">
        <v>0</v>
      </c>
      <c r="N23" s="168">
        <v>0</v>
      </c>
      <c r="O23" s="169">
        <f t="shared" si="1"/>
        <v>0</v>
      </c>
      <c r="P23" s="167">
        <v>0</v>
      </c>
      <c r="Q23" s="167">
        <v>0</v>
      </c>
      <c r="R23" s="167">
        <v>0</v>
      </c>
      <c r="S23" s="170">
        <v>0</v>
      </c>
      <c r="T23" s="169">
        <f t="shared" si="2"/>
        <v>0</v>
      </c>
      <c r="U23" s="167">
        <v>0</v>
      </c>
      <c r="V23" s="167">
        <v>0</v>
      </c>
      <c r="W23" s="167">
        <v>0</v>
      </c>
      <c r="X23" s="170">
        <v>0</v>
      </c>
    </row>
    <row r="24" spans="2:24" ht="12.75" hidden="1" customHeight="1" x14ac:dyDescent="0.2">
      <c r="B24" s="129" t="s">
        <v>86</v>
      </c>
      <c r="C24" s="123" t="s">
        <v>87</v>
      </c>
      <c r="D24" s="124" t="str">
        <f>$D$12</f>
        <v>Jahr 2019</v>
      </c>
      <c r="E24" s="161">
        <f t="shared" si="0"/>
        <v>0</v>
      </c>
      <c r="F24" s="83">
        <v>0</v>
      </c>
      <c r="G24" s="162">
        <v>0</v>
      </c>
      <c r="H24" s="125">
        <v>0</v>
      </c>
      <c r="I24" s="125">
        <v>0</v>
      </c>
      <c r="J24" s="126">
        <v>0</v>
      </c>
      <c r="K24" s="162">
        <v>0</v>
      </c>
      <c r="L24" s="125">
        <v>0</v>
      </c>
      <c r="M24" s="125">
        <v>0</v>
      </c>
      <c r="N24" s="126">
        <v>0</v>
      </c>
      <c r="O24" s="163">
        <f t="shared" si="1"/>
        <v>0</v>
      </c>
      <c r="P24" s="125">
        <v>0</v>
      </c>
      <c r="Q24" s="125">
        <v>0</v>
      </c>
      <c r="R24" s="125">
        <v>0</v>
      </c>
      <c r="S24" s="164">
        <v>0</v>
      </c>
      <c r="T24" s="163">
        <f t="shared" si="2"/>
        <v>0</v>
      </c>
      <c r="U24" s="125">
        <v>0</v>
      </c>
      <c r="V24" s="125">
        <v>0</v>
      </c>
      <c r="W24" s="125">
        <v>0</v>
      </c>
      <c r="X24" s="164">
        <v>0</v>
      </c>
    </row>
    <row r="25" spans="2:24" ht="12.75" hidden="1" customHeight="1" x14ac:dyDescent="0.2">
      <c r="B25" s="2"/>
      <c r="C25" s="81"/>
      <c r="D25" s="81" t="str">
        <f>$D$13</f>
        <v>Jahr 2018</v>
      </c>
      <c r="E25" s="165">
        <f t="shared" si="0"/>
        <v>0</v>
      </c>
      <c r="F25" s="83">
        <v>0</v>
      </c>
      <c r="G25" s="166">
        <v>0</v>
      </c>
      <c r="H25" s="167">
        <v>0</v>
      </c>
      <c r="I25" s="167">
        <v>0</v>
      </c>
      <c r="J25" s="168">
        <v>0</v>
      </c>
      <c r="K25" s="166">
        <v>0</v>
      </c>
      <c r="L25" s="167">
        <v>0</v>
      </c>
      <c r="M25" s="167">
        <v>0</v>
      </c>
      <c r="N25" s="168">
        <v>0</v>
      </c>
      <c r="O25" s="169">
        <f t="shared" si="1"/>
        <v>0</v>
      </c>
      <c r="P25" s="167">
        <v>0</v>
      </c>
      <c r="Q25" s="167">
        <v>0</v>
      </c>
      <c r="R25" s="167">
        <v>0</v>
      </c>
      <c r="S25" s="170">
        <v>0</v>
      </c>
      <c r="T25" s="169">
        <f t="shared" si="2"/>
        <v>0</v>
      </c>
      <c r="U25" s="167">
        <v>0</v>
      </c>
      <c r="V25" s="167">
        <v>0</v>
      </c>
      <c r="W25" s="167">
        <v>0</v>
      </c>
      <c r="X25" s="170">
        <v>0</v>
      </c>
    </row>
    <row r="26" spans="2:24" ht="12.75" customHeight="1" x14ac:dyDescent="0.2">
      <c r="B26" s="2" t="s">
        <v>88</v>
      </c>
      <c r="C26" s="123" t="s">
        <v>89</v>
      </c>
      <c r="D26" s="124" t="str">
        <f>$D$12</f>
        <v>Jahr 2019</v>
      </c>
      <c r="E26" s="161">
        <f t="shared" si="0"/>
        <v>265.399</v>
      </c>
      <c r="F26" s="83">
        <v>251.12</v>
      </c>
      <c r="G26" s="162">
        <v>14.279</v>
      </c>
      <c r="H26" s="125">
        <v>0</v>
      </c>
      <c r="I26" s="125">
        <v>0</v>
      </c>
      <c r="J26" s="126">
        <v>0</v>
      </c>
      <c r="K26" s="162">
        <v>251.12</v>
      </c>
      <c r="L26" s="125">
        <v>0</v>
      </c>
      <c r="M26" s="125">
        <v>0</v>
      </c>
      <c r="N26" s="126">
        <v>0</v>
      </c>
      <c r="O26" s="163">
        <f t="shared" si="1"/>
        <v>0</v>
      </c>
      <c r="P26" s="125">
        <v>0</v>
      </c>
      <c r="Q26" s="125">
        <v>0</v>
      </c>
      <c r="R26" s="125">
        <v>0</v>
      </c>
      <c r="S26" s="164">
        <v>0</v>
      </c>
      <c r="T26" s="163">
        <f t="shared" si="2"/>
        <v>0</v>
      </c>
      <c r="U26" s="125">
        <v>0</v>
      </c>
      <c r="V26" s="125">
        <v>0</v>
      </c>
      <c r="W26" s="125">
        <v>0</v>
      </c>
      <c r="X26" s="164">
        <v>0</v>
      </c>
    </row>
    <row r="27" spans="2:24" ht="12.75" customHeight="1" x14ac:dyDescent="0.2">
      <c r="B27" s="2"/>
      <c r="C27" s="81"/>
      <c r="D27" s="81" t="str">
        <f>$D$13</f>
        <v>Jahr 2018</v>
      </c>
      <c r="E27" s="165">
        <f t="shared" si="0"/>
        <v>322.255</v>
      </c>
      <c r="F27" s="83">
        <v>283.73099999999999</v>
      </c>
      <c r="G27" s="166">
        <v>38.524000000000001</v>
      </c>
      <c r="H27" s="167">
        <v>0</v>
      </c>
      <c r="I27" s="167">
        <v>0</v>
      </c>
      <c r="J27" s="168">
        <v>0</v>
      </c>
      <c r="K27" s="166">
        <v>283.73099999999999</v>
      </c>
      <c r="L27" s="167">
        <v>0</v>
      </c>
      <c r="M27" s="167">
        <v>0</v>
      </c>
      <c r="N27" s="168">
        <v>0</v>
      </c>
      <c r="O27" s="169">
        <f t="shared" si="1"/>
        <v>0</v>
      </c>
      <c r="P27" s="167">
        <v>0</v>
      </c>
      <c r="Q27" s="167">
        <v>0</v>
      </c>
      <c r="R27" s="167">
        <v>0</v>
      </c>
      <c r="S27" s="170">
        <v>0</v>
      </c>
      <c r="T27" s="169">
        <f t="shared" si="2"/>
        <v>0</v>
      </c>
      <c r="U27" s="167">
        <v>0</v>
      </c>
      <c r="V27" s="167">
        <v>0</v>
      </c>
      <c r="W27" s="167">
        <v>0</v>
      </c>
      <c r="X27" s="170">
        <v>0</v>
      </c>
    </row>
    <row r="28" spans="2:24" ht="12.75" hidden="1" customHeight="1" x14ac:dyDescent="0.2">
      <c r="B28" s="2" t="s">
        <v>90</v>
      </c>
      <c r="C28" s="123" t="s">
        <v>91</v>
      </c>
      <c r="D28" s="124" t="str">
        <f>$D$12</f>
        <v>Jahr 2019</v>
      </c>
      <c r="E28" s="161">
        <f t="shared" si="0"/>
        <v>0</v>
      </c>
      <c r="F28" s="83">
        <v>0</v>
      </c>
      <c r="G28" s="162">
        <v>0</v>
      </c>
      <c r="H28" s="125">
        <v>0</v>
      </c>
      <c r="I28" s="125">
        <v>0</v>
      </c>
      <c r="J28" s="126">
        <v>0</v>
      </c>
      <c r="K28" s="162">
        <v>0</v>
      </c>
      <c r="L28" s="125">
        <v>0</v>
      </c>
      <c r="M28" s="125">
        <v>0</v>
      </c>
      <c r="N28" s="126">
        <v>0</v>
      </c>
      <c r="O28" s="163">
        <f t="shared" si="1"/>
        <v>0</v>
      </c>
      <c r="P28" s="125">
        <v>0</v>
      </c>
      <c r="Q28" s="125">
        <v>0</v>
      </c>
      <c r="R28" s="125">
        <v>0</v>
      </c>
      <c r="S28" s="164">
        <v>0</v>
      </c>
      <c r="T28" s="163">
        <f t="shared" si="2"/>
        <v>0</v>
      </c>
      <c r="U28" s="125">
        <v>0</v>
      </c>
      <c r="V28" s="125">
        <v>0</v>
      </c>
      <c r="W28" s="125">
        <v>0</v>
      </c>
      <c r="X28" s="164">
        <v>0</v>
      </c>
    </row>
    <row r="29" spans="2:24" ht="12.75" hidden="1" customHeight="1" x14ac:dyDescent="0.2">
      <c r="B29" s="2"/>
      <c r="C29" s="81"/>
      <c r="D29" s="81" t="str">
        <f>$D$13</f>
        <v>Jahr 2018</v>
      </c>
      <c r="E29" s="165">
        <f t="shared" si="0"/>
        <v>0</v>
      </c>
      <c r="F29" s="83">
        <v>0</v>
      </c>
      <c r="G29" s="166">
        <v>0</v>
      </c>
      <c r="H29" s="167">
        <v>0</v>
      </c>
      <c r="I29" s="167">
        <v>0</v>
      </c>
      <c r="J29" s="168">
        <v>0</v>
      </c>
      <c r="K29" s="166">
        <v>0</v>
      </c>
      <c r="L29" s="167">
        <v>0</v>
      </c>
      <c r="M29" s="167">
        <v>0</v>
      </c>
      <c r="N29" s="168">
        <v>0</v>
      </c>
      <c r="O29" s="169">
        <f t="shared" si="1"/>
        <v>0</v>
      </c>
      <c r="P29" s="167">
        <v>0</v>
      </c>
      <c r="Q29" s="167">
        <v>0</v>
      </c>
      <c r="R29" s="167">
        <v>0</v>
      </c>
      <c r="S29" s="170">
        <v>0</v>
      </c>
      <c r="T29" s="169">
        <f t="shared" si="2"/>
        <v>0</v>
      </c>
      <c r="U29" s="167">
        <v>0</v>
      </c>
      <c r="V29" s="167">
        <v>0</v>
      </c>
      <c r="W29" s="167">
        <v>0</v>
      </c>
      <c r="X29" s="170">
        <v>0</v>
      </c>
    </row>
    <row r="30" spans="2:24" ht="12.75" customHeight="1" x14ac:dyDescent="0.2">
      <c r="B30" s="2" t="s">
        <v>92</v>
      </c>
      <c r="C30" s="123" t="s">
        <v>93</v>
      </c>
      <c r="D30" s="124" t="str">
        <f>$D$12</f>
        <v>Jahr 2019</v>
      </c>
      <c r="E30" s="161">
        <f t="shared" si="0"/>
        <v>760.44299999999998</v>
      </c>
      <c r="F30" s="83">
        <v>183.85599999999999</v>
      </c>
      <c r="G30" s="162">
        <v>0</v>
      </c>
      <c r="H30" s="125">
        <v>0</v>
      </c>
      <c r="I30" s="125">
        <v>576.58699999999999</v>
      </c>
      <c r="J30" s="126">
        <v>0</v>
      </c>
      <c r="K30" s="162">
        <v>183.85599999999999</v>
      </c>
      <c r="L30" s="125">
        <v>0</v>
      </c>
      <c r="M30" s="125">
        <v>0</v>
      </c>
      <c r="N30" s="126">
        <v>0</v>
      </c>
      <c r="O30" s="163">
        <f t="shared" si="1"/>
        <v>0</v>
      </c>
      <c r="P30" s="125">
        <v>0</v>
      </c>
      <c r="Q30" s="125">
        <v>0</v>
      </c>
      <c r="R30" s="125">
        <v>0</v>
      </c>
      <c r="S30" s="164">
        <v>0</v>
      </c>
      <c r="T30" s="163">
        <f t="shared" si="2"/>
        <v>0</v>
      </c>
      <c r="U30" s="125">
        <v>0</v>
      </c>
      <c r="V30" s="125">
        <v>0</v>
      </c>
      <c r="W30" s="125">
        <v>0</v>
      </c>
      <c r="X30" s="164">
        <v>0</v>
      </c>
    </row>
    <row r="31" spans="2:24" ht="12.75" customHeight="1" x14ac:dyDescent="0.2">
      <c r="B31" s="2"/>
      <c r="C31" s="81"/>
      <c r="D31" s="81" t="str">
        <f>$D$13</f>
        <v>Jahr 2018</v>
      </c>
      <c r="E31" s="165">
        <f t="shared" si="0"/>
        <v>854.48299999999995</v>
      </c>
      <c r="F31" s="83">
        <v>254.12200000000001</v>
      </c>
      <c r="G31" s="166">
        <v>0</v>
      </c>
      <c r="H31" s="167">
        <v>0</v>
      </c>
      <c r="I31" s="167">
        <v>600.36099999999999</v>
      </c>
      <c r="J31" s="168">
        <v>0</v>
      </c>
      <c r="K31" s="166">
        <v>254.12200000000001</v>
      </c>
      <c r="L31" s="167">
        <v>0</v>
      </c>
      <c r="M31" s="167">
        <v>0</v>
      </c>
      <c r="N31" s="168">
        <v>0</v>
      </c>
      <c r="O31" s="169">
        <f t="shared" si="1"/>
        <v>0</v>
      </c>
      <c r="P31" s="167">
        <v>0</v>
      </c>
      <c r="Q31" s="167">
        <v>0</v>
      </c>
      <c r="R31" s="167">
        <v>0</v>
      </c>
      <c r="S31" s="170">
        <v>0</v>
      </c>
      <c r="T31" s="169">
        <f t="shared" si="2"/>
        <v>0</v>
      </c>
      <c r="U31" s="167">
        <v>0</v>
      </c>
      <c r="V31" s="167">
        <v>0</v>
      </c>
      <c r="W31" s="167">
        <v>0</v>
      </c>
      <c r="X31" s="170">
        <v>0</v>
      </c>
    </row>
    <row r="32" spans="2:24" ht="12.75" hidden="1" customHeight="1" x14ac:dyDescent="0.2">
      <c r="B32" s="2" t="s">
        <v>94</v>
      </c>
      <c r="C32" s="123" t="s">
        <v>95</v>
      </c>
      <c r="D32" s="124" t="str">
        <f>$D$12</f>
        <v>Jahr 2019</v>
      </c>
      <c r="E32" s="161">
        <f t="shared" si="0"/>
        <v>0</v>
      </c>
      <c r="F32" s="83">
        <v>0</v>
      </c>
      <c r="G32" s="162">
        <v>0</v>
      </c>
      <c r="H32" s="125">
        <v>0</v>
      </c>
      <c r="I32" s="125">
        <v>0</v>
      </c>
      <c r="J32" s="126">
        <v>0</v>
      </c>
      <c r="K32" s="162">
        <v>0</v>
      </c>
      <c r="L32" s="125">
        <v>0</v>
      </c>
      <c r="M32" s="125">
        <v>0</v>
      </c>
      <c r="N32" s="126">
        <v>0</v>
      </c>
      <c r="O32" s="163">
        <f t="shared" si="1"/>
        <v>0</v>
      </c>
      <c r="P32" s="125">
        <v>0</v>
      </c>
      <c r="Q32" s="125">
        <v>0</v>
      </c>
      <c r="R32" s="125">
        <v>0</v>
      </c>
      <c r="S32" s="164">
        <v>0</v>
      </c>
      <c r="T32" s="163">
        <f t="shared" si="2"/>
        <v>0</v>
      </c>
      <c r="U32" s="125">
        <v>0</v>
      </c>
      <c r="V32" s="125">
        <v>0</v>
      </c>
      <c r="W32" s="125">
        <v>0</v>
      </c>
      <c r="X32" s="164">
        <v>0</v>
      </c>
    </row>
    <row r="33" spans="2:24" ht="12.75" hidden="1" customHeight="1" x14ac:dyDescent="0.2">
      <c r="B33" s="2"/>
      <c r="C33" s="81"/>
      <c r="D33" s="81" t="str">
        <f>$D$13</f>
        <v>Jahr 2018</v>
      </c>
      <c r="E33" s="165">
        <f t="shared" si="0"/>
        <v>0</v>
      </c>
      <c r="F33" s="83">
        <v>0</v>
      </c>
      <c r="G33" s="166">
        <v>0</v>
      </c>
      <c r="H33" s="167">
        <v>0</v>
      </c>
      <c r="I33" s="167">
        <v>0</v>
      </c>
      <c r="J33" s="168">
        <v>0</v>
      </c>
      <c r="K33" s="166">
        <v>0</v>
      </c>
      <c r="L33" s="167">
        <v>0</v>
      </c>
      <c r="M33" s="167">
        <v>0</v>
      </c>
      <c r="N33" s="168">
        <v>0</v>
      </c>
      <c r="O33" s="169">
        <f t="shared" si="1"/>
        <v>0</v>
      </c>
      <c r="P33" s="167">
        <v>0</v>
      </c>
      <c r="Q33" s="167">
        <v>0</v>
      </c>
      <c r="R33" s="167">
        <v>0</v>
      </c>
      <c r="S33" s="170">
        <v>0</v>
      </c>
      <c r="T33" s="169">
        <f t="shared" si="2"/>
        <v>0</v>
      </c>
      <c r="U33" s="167">
        <v>0</v>
      </c>
      <c r="V33" s="167">
        <v>0</v>
      </c>
      <c r="W33" s="167">
        <v>0</v>
      </c>
      <c r="X33" s="170">
        <v>0</v>
      </c>
    </row>
    <row r="34" spans="2:24" ht="12.75" hidden="1" customHeight="1" x14ac:dyDescent="0.2">
      <c r="B34" s="2" t="s">
        <v>96</v>
      </c>
      <c r="C34" s="123" t="s">
        <v>97</v>
      </c>
      <c r="D34" s="124" t="str">
        <f>$D$12</f>
        <v>Jahr 2019</v>
      </c>
      <c r="E34" s="161">
        <f t="shared" si="0"/>
        <v>0</v>
      </c>
      <c r="F34" s="83">
        <v>0</v>
      </c>
      <c r="G34" s="162">
        <v>0</v>
      </c>
      <c r="H34" s="125">
        <v>0</v>
      </c>
      <c r="I34" s="125">
        <v>0</v>
      </c>
      <c r="J34" s="126">
        <v>0</v>
      </c>
      <c r="K34" s="162">
        <v>0</v>
      </c>
      <c r="L34" s="125">
        <v>0</v>
      </c>
      <c r="M34" s="125">
        <v>0</v>
      </c>
      <c r="N34" s="126">
        <v>0</v>
      </c>
      <c r="O34" s="163">
        <f t="shared" si="1"/>
        <v>0</v>
      </c>
      <c r="P34" s="125">
        <v>0</v>
      </c>
      <c r="Q34" s="125">
        <v>0</v>
      </c>
      <c r="R34" s="125">
        <v>0</v>
      </c>
      <c r="S34" s="164">
        <v>0</v>
      </c>
      <c r="T34" s="163">
        <f t="shared" si="2"/>
        <v>0</v>
      </c>
      <c r="U34" s="125">
        <v>0</v>
      </c>
      <c r="V34" s="125">
        <v>0</v>
      </c>
      <c r="W34" s="125">
        <v>0</v>
      </c>
      <c r="X34" s="164">
        <v>0</v>
      </c>
    </row>
    <row r="35" spans="2:24" ht="12.75" hidden="1" customHeight="1" x14ac:dyDescent="0.2">
      <c r="B35" s="2"/>
      <c r="C35" s="81"/>
      <c r="D35" s="81" t="str">
        <f>$D$13</f>
        <v>Jahr 2018</v>
      </c>
      <c r="E35" s="165">
        <f t="shared" si="0"/>
        <v>0</v>
      </c>
      <c r="F35" s="83">
        <v>0</v>
      </c>
      <c r="G35" s="166">
        <v>0</v>
      </c>
      <c r="H35" s="167">
        <v>0</v>
      </c>
      <c r="I35" s="167">
        <v>0</v>
      </c>
      <c r="J35" s="168">
        <v>0</v>
      </c>
      <c r="K35" s="166">
        <v>0</v>
      </c>
      <c r="L35" s="167">
        <v>0</v>
      </c>
      <c r="M35" s="167">
        <v>0</v>
      </c>
      <c r="N35" s="168">
        <v>0</v>
      </c>
      <c r="O35" s="169">
        <f t="shared" si="1"/>
        <v>0</v>
      </c>
      <c r="P35" s="167">
        <v>0</v>
      </c>
      <c r="Q35" s="167">
        <v>0</v>
      </c>
      <c r="R35" s="167">
        <v>0</v>
      </c>
      <c r="S35" s="170">
        <v>0</v>
      </c>
      <c r="T35" s="169">
        <f t="shared" si="2"/>
        <v>0</v>
      </c>
      <c r="U35" s="167">
        <v>0</v>
      </c>
      <c r="V35" s="167">
        <v>0</v>
      </c>
      <c r="W35" s="167">
        <v>0</v>
      </c>
      <c r="X35" s="170">
        <v>0</v>
      </c>
    </row>
    <row r="36" spans="2:24" ht="12.75" hidden="1" customHeight="1" x14ac:dyDescent="0.2">
      <c r="B36" s="2" t="s">
        <v>98</v>
      </c>
      <c r="C36" s="123" t="s">
        <v>99</v>
      </c>
      <c r="D36" s="124" t="str">
        <f>$D$12</f>
        <v>Jahr 2019</v>
      </c>
      <c r="E36" s="161">
        <f t="shared" si="0"/>
        <v>0</v>
      </c>
      <c r="F36" s="83">
        <v>0</v>
      </c>
      <c r="G36" s="162">
        <v>0</v>
      </c>
      <c r="H36" s="125">
        <v>0</v>
      </c>
      <c r="I36" s="125">
        <v>0</v>
      </c>
      <c r="J36" s="126">
        <v>0</v>
      </c>
      <c r="K36" s="162">
        <v>0</v>
      </c>
      <c r="L36" s="125">
        <v>0</v>
      </c>
      <c r="M36" s="125">
        <v>0</v>
      </c>
      <c r="N36" s="126">
        <v>0</v>
      </c>
      <c r="O36" s="163">
        <f t="shared" si="1"/>
        <v>0</v>
      </c>
      <c r="P36" s="125">
        <v>0</v>
      </c>
      <c r="Q36" s="125">
        <v>0</v>
      </c>
      <c r="R36" s="125">
        <v>0</v>
      </c>
      <c r="S36" s="164">
        <v>0</v>
      </c>
      <c r="T36" s="163">
        <f t="shared" si="2"/>
        <v>0</v>
      </c>
      <c r="U36" s="125">
        <v>0</v>
      </c>
      <c r="V36" s="125">
        <v>0</v>
      </c>
      <c r="W36" s="125">
        <v>0</v>
      </c>
      <c r="X36" s="164">
        <v>0</v>
      </c>
    </row>
    <row r="37" spans="2:24" ht="12.75" hidden="1" customHeight="1" x14ac:dyDescent="0.2">
      <c r="B37" s="2"/>
      <c r="C37" s="81"/>
      <c r="D37" s="81" t="str">
        <f>$D$13</f>
        <v>Jahr 2018</v>
      </c>
      <c r="E37" s="165">
        <f t="shared" si="0"/>
        <v>0</v>
      </c>
      <c r="F37" s="83">
        <v>0</v>
      </c>
      <c r="G37" s="166">
        <v>0</v>
      </c>
      <c r="H37" s="167">
        <v>0</v>
      </c>
      <c r="I37" s="167">
        <v>0</v>
      </c>
      <c r="J37" s="168">
        <v>0</v>
      </c>
      <c r="K37" s="166">
        <v>0</v>
      </c>
      <c r="L37" s="167">
        <v>0</v>
      </c>
      <c r="M37" s="167">
        <v>0</v>
      </c>
      <c r="N37" s="168">
        <v>0</v>
      </c>
      <c r="O37" s="169">
        <f t="shared" si="1"/>
        <v>0</v>
      </c>
      <c r="P37" s="167">
        <v>0</v>
      </c>
      <c r="Q37" s="167">
        <v>0</v>
      </c>
      <c r="R37" s="167">
        <v>0</v>
      </c>
      <c r="S37" s="170">
        <v>0</v>
      </c>
      <c r="T37" s="169">
        <f t="shared" si="2"/>
        <v>0</v>
      </c>
      <c r="U37" s="167">
        <v>0</v>
      </c>
      <c r="V37" s="167">
        <v>0</v>
      </c>
      <c r="W37" s="167">
        <v>0</v>
      </c>
      <c r="X37" s="170">
        <v>0</v>
      </c>
    </row>
    <row r="38" spans="2:24" ht="12.75" hidden="1" customHeight="1" x14ac:dyDescent="0.2">
      <c r="B38" s="2" t="s">
        <v>100</v>
      </c>
      <c r="C38" s="123" t="s">
        <v>101</v>
      </c>
      <c r="D38" s="124" t="str">
        <f>$D$12</f>
        <v>Jahr 2019</v>
      </c>
      <c r="E38" s="161">
        <f t="shared" si="0"/>
        <v>0</v>
      </c>
      <c r="F38" s="83">
        <v>0</v>
      </c>
      <c r="G38" s="162">
        <v>0</v>
      </c>
      <c r="H38" s="125">
        <v>0</v>
      </c>
      <c r="I38" s="125">
        <v>0</v>
      </c>
      <c r="J38" s="126">
        <v>0</v>
      </c>
      <c r="K38" s="162">
        <v>0</v>
      </c>
      <c r="L38" s="125">
        <v>0</v>
      </c>
      <c r="M38" s="125">
        <v>0</v>
      </c>
      <c r="N38" s="126">
        <v>0</v>
      </c>
      <c r="O38" s="163">
        <f t="shared" si="1"/>
        <v>0</v>
      </c>
      <c r="P38" s="125">
        <v>0</v>
      </c>
      <c r="Q38" s="125">
        <v>0</v>
      </c>
      <c r="R38" s="125">
        <v>0</v>
      </c>
      <c r="S38" s="164">
        <v>0</v>
      </c>
      <c r="T38" s="163">
        <f t="shared" si="2"/>
        <v>0</v>
      </c>
      <c r="U38" s="125">
        <v>0</v>
      </c>
      <c r="V38" s="125">
        <v>0</v>
      </c>
      <c r="W38" s="125">
        <v>0</v>
      </c>
      <c r="X38" s="164">
        <v>0</v>
      </c>
    </row>
    <row r="39" spans="2:24" ht="12.75" hidden="1" customHeight="1" x14ac:dyDescent="0.2">
      <c r="B39" s="2"/>
      <c r="C39" s="81"/>
      <c r="D39" s="81" t="str">
        <f>$D$13</f>
        <v>Jahr 2018</v>
      </c>
      <c r="E39" s="165">
        <f t="shared" si="0"/>
        <v>0</v>
      </c>
      <c r="F39" s="83">
        <v>0</v>
      </c>
      <c r="G39" s="166">
        <v>0</v>
      </c>
      <c r="H39" s="167">
        <v>0</v>
      </c>
      <c r="I39" s="167">
        <v>0</v>
      </c>
      <c r="J39" s="168">
        <v>0</v>
      </c>
      <c r="K39" s="166">
        <v>0</v>
      </c>
      <c r="L39" s="167">
        <v>0</v>
      </c>
      <c r="M39" s="167">
        <v>0</v>
      </c>
      <c r="N39" s="168">
        <v>0</v>
      </c>
      <c r="O39" s="169">
        <f t="shared" si="1"/>
        <v>0</v>
      </c>
      <c r="P39" s="167">
        <v>0</v>
      </c>
      <c r="Q39" s="167">
        <v>0</v>
      </c>
      <c r="R39" s="167">
        <v>0</v>
      </c>
      <c r="S39" s="170">
        <v>0</v>
      </c>
      <c r="T39" s="169">
        <f t="shared" si="2"/>
        <v>0</v>
      </c>
      <c r="U39" s="167">
        <v>0</v>
      </c>
      <c r="V39" s="167">
        <v>0</v>
      </c>
      <c r="W39" s="167">
        <v>0</v>
      </c>
      <c r="X39" s="170">
        <v>0</v>
      </c>
    </row>
    <row r="40" spans="2:24" ht="12.75" customHeight="1" x14ac:dyDescent="0.2">
      <c r="B40" s="2" t="s">
        <v>102</v>
      </c>
      <c r="C40" s="123" t="s">
        <v>103</v>
      </c>
      <c r="D40" s="124" t="str">
        <f>$D$12</f>
        <v>Jahr 2019</v>
      </c>
      <c r="E40" s="161">
        <f t="shared" si="0"/>
        <v>0</v>
      </c>
      <c r="F40" s="83">
        <v>0</v>
      </c>
      <c r="G40" s="162">
        <v>0</v>
      </c>
      <c r="H40" s="125">
        <v>0</v>
      </c>
      <c r="I40" s="125">
        <v>0</v>
      </c>
      <c r="J40" s="126">
        <v>0</v>
      </c>
      <c r="K40" s="162">
        <v>0</v>
      </c>
      <c r="L40" s="125">
        <v>0</v>
      </c>
      <c r="M40" s="125">
        <v>0</v>
      </c>
      <c r="N40" s="126">
        <v>0</v>
      </c>
      <c r="O40" s="163">
        <f t="shared" si="1"/>
        <v>0</v>
      </c>
      <c r="P40" s="125">
        <v>0</v>
      </c>
      <c r="Q40" s="125">
        <v>0</v>
      </c>
      <c r="R40" s="125">
        <v>0</v>
      </c>
      <c r="S40" s="164">
        <v>0</v>
      </c>
      <c r="T40" s="163">
        <f t="shared" si="2"/>
        <v>0</v>
      </c>
      <c r="U40" s="125">
        <v>0</v>
      </c>
      <c r="V40" s="125">
        <v>0</v>
      </c>
      <c r="W40" s="125">
        <v>0</v>
      </c>
      <c r="X40" s="164">
        <v>0</v>
      </c>
    </row>
    <row r="41" spans="2:24" ht="12.75" customHeight="1" x14ac:dyDescent="0.2">
      <c r="B41" s="2"/>
      <c r="C41" s="81"/>
      <c r="D41" s="81" t="str">
        <f>$D$13</f>
        <v>Jahr 2018</v>
      </c>
      <c r="E41" s="165">
        <f t="shared" si="0"/>
        <v>1.94</v>
      </c>
      <c r="F41" s="83">
        <v>1.94</v>
      </c>
      <c r="G41" s="166">
        <v>0</v>
      </c>
      <c r="H41" s="167">
        <v>0</v>
      </c>
      <c r="I41" s="167">
        <v>0</v>
      </c>
      <c r="J41" s="168">
        <v>0</v>
      </c>
      <c r="K41" s="166">
        <v>1.94</v>
      </c>
      <c r="L41" s="167">
        <v>0</v>
      </c>
      <c r="M41" s="167">
        <v>0</v>
      </c>
      <c r="N41" s="168">
        <v>0</v>
      </c>
      <c r="O41" s="169">
        <f t="shared" si="1"/>
        <v>0</v>
      </c>
      <c r="P41" s="167">
        <v>0</v>
      </c>
      <c r="Q41" s="167">
        <v>0</v>
      </c>
      <c r="R41" s="167">
        <v>0</v>
      </c>
      <c r="S41" s="170">
        <v>0</v>
      </c>
      <c r="T41" s="169">
        <f t="shared" si="2"/>
        <v>0</v>
      </c>
      <c r="U41" s="167">
        <v>0</v>
      </c>
      <c r="V41" s="167">
        <v>0</v>
      </c>
      <c r="W41" s="167">
        <v>0</v>
      </c>
      <c r="X41" s="170">
        <v>0</v>
      </c>
    </row>
    <row r="42" spans="2:24" ht="12.75" hidden="1" customHeight="1" x14ac:dyDescent="0.2">
      <c r="B42" s="2" t="s">
        <v>104</v>
      </c>
      <c r="C42" s="123" t="s">
        <v>105</v>
      </c>
      <c r="D42" s="124" t="str">
        <f>$D$12</f>
        <v>Jahr 2019</v>
      </c>
      <c r="E42" s="161">
        <f t="shared" si="0"/>
        <v>0</v>
      </c>
      <c r="F42" s="83">
        <v>0</v>
      </c>
      <c r="G42" s="162">
        <v>0</v>
      </c>
      <c r="H42" s="125">
        <v>0</v>
      </c>
      <c r="I42" s="125">
        <v>0</v>
      </c>
      <c r="J42" s="126">
        <v>0</v>
      </c>
      <c r="K42" s="162">
        <v>0</v>
      </c>
      <c r="L42" s="125">
        <v>0</v>
      </c>
      <c r="M42" s="125">
        <v>0</v>
      </c>
      <c r="N42" s="126">
        <v>0</v>
      </c>
      <c r="O42" s="163">
        <f t="shared" si="1"/>
        <v>0</v>
      </c>
      <c r="P42" s="125">
        <v>0</v>
      </c>
      <c r="Q42" s="125">
        <v>0</v>
      </c>
      <c r="R42" s="125">
        <v>0</v>
      </c>
      <c r="S42" s="164">
        <v>0</v>
      </c>
      <c r="T42" s="163">
        <f t="shared" si="2"/>
        <v>0</v>
      </c>
      <c r="U42" s="125">
        <v>0</v>
      </c>
      <c r="V42" s="125">
        <v>0</v>
      </c>
      <c r="W42" s="125">
        <v>0</v>
      </c>
      <c r="X42" s="164">
        <v>0</v>
      </c>
    </row>
    <row r="43" spans="2:24" ht="12.75" hidden="1" customHeight="1" x14ac:dyDescent="0.2">
      <c r="B43" s="2"/>
      <c r="C43" s="81"/>
      <c r="D43" s="81" t="str">
        <f>$D$13</f>
        <v>Jahr 2018</v>
      </c>
      <c r="E43" s="165">
        <f t="shared" si="0"/>
        <v>0</v>
      </c>
      <c r="F43" s="83">
        <v>0</v>
      </c>
      <c r="G43" s="166">
        <v>0</v>
      </c>
      <c r="H43" s="167">
        <v>0</v>
      </c>
      <c r="I43" s="167">
        <v>0</v>
      </c>
      <c r="J43" s="168">
        <v>0</v>
      </c>
      <c r="K43" s="166">
        <v>0</v>
      </c>
      <c r="L43" s="167">
        <v>0</v>
      </c>
      <c r="M43" s="167">
        <v>0</v>
      </c>
      <c r="N43" s="168">
        <v>0</v>
      </c>
      <c r="O43" s="169">
        <f t="shared" si="1"/>
        <v>0</v>
      </c>
      <c r="P43" s="167">
        <v>0</v>
      </c>
      <c r="Q43" s="167">
        <v>0</v>
      </c>
      <c r="R43" s="167">
        <v>0</v>
      </c>
      <c r="S43" s="170">
        <v>0</v>
      </c>
      <c r="T43" s="169">
        <f t="shared" si="2"/>
        <v>0</v>
      </c>
      <c r="U43" s="167">
        <v>0</v>
      </c>
      <c r="V43" s="167">
        <v>0</v>
      </c>
      <c r="W43" s="167">
        <v>0</v>
      </c>
      <c r="X43" s="170">
        <v>0</v>
      </c>
    </row>
    <row r="44" spans="2:24" ht="12.75" hidden="1" customHeight="1" x14ac:dyDescent="0.2">
      <c r="B44" s="2" t="s">
        <v>106</v>
      </c>
      <c r="C44" s="123" t="s">
        <v>107</v>
      </c>
      <c r="D44" s="124" t="str">
        <f>$D$12</f>
        <v>Jahr 2019</v>
      </c>
      <c r="E44" s="161">
        <f t="shared" ref="E44:E75" si="3">SUM(G44:N44)</f>
        <v>0</v>
      </c>
      <c r="F44" s="83">
        <v>0</v>
      </c>
      <c r="G44" s="162">
        <v>0</v>
      </c>
      <c r="H44" s="125">
        <v>0</v>
      </c>
      <c r="I44" s="125">
        <v>0</v>
      </c>
      <c r="J44" s="126">
        <v>0</v>
      </c>
      <c r="K44" s="162">
        <v>0</v>
      </c>
      <c r="L44" s="125">
        <v>0</v>
      </c>
      <c r="M44" s="125">
        <v>0</v>
      </c>
      <c r="N44" s="126">
        <v>0</v>
      </c>
      <c r="O44" s="163">
        <f t="shared" ref="O44:O75" si="4">SUM(P44:S44)</f>
        <v>0</v>
      </c>
      <c r="P44" s="125">
        <v>0</v>
      </c>
      <c r="Q44" s="125">
        <v>0</v>
      </c>
      <c r="R44" s="125">
        <v>0</v>
      </c>
      <c r="S44" s="164">
        <v>0</v>
      </c>
      <c r="T44" s="163">
        <f t="shared" ref="T44:T75" si="5">SUM(U44:X44)</f>
        <v>0</v>
      </c>
      <c r="U44" s="125">
        <v>0</v>
      </c>
      <c r="V44" s="125">
        <v>0</v>
      </c>
      <c r="W44" s="125">
        <v>0</v>
      </c>
      <c r="X44" s="164">
        <v>0</v>
      </c>
    </row>
    <row r="45" spans="2:24" ht="12.75" hidden="1" customHeight="1" x14ac:dyDescent="0.2">
      <c r="B45" s="2"/>
      <c r="C45" s="81"/>
      <c r="D45" s="81" t="str">
        <f>$D$13</f>
        <v>Jahr 2018</v>
      </c>
      <c r="E45" s="165">
        <f t="shared" si="3"/>
        <v>0</v>
      </c>
      <c r="F45" s="83">
        <v>0</v>
      </c>
      <c r="G45" s="166">
        <v>0</v>
      </c>
      <c r="H45" s="167">
        <v>0</v>
      </c>
      <c r="I45" s="167">
        <v>0</v>
      </c>
      <c r="J45" s="168">
        <v>0</v>
      </c>
      <c r="K45" s="166">
        <v>0</v>
      </c>
      <c r="L45" s="167">
        <v>0</v>
      </c>
      <c r="M45" s="167">
        <v>0</v>
      </c>
      <c r="N45" s="168">
        <v>0</v>
      </c>
      <c r="O45" s="169">
        <f t="shared" si="4"/>
        <v>0</v>
      </c>
      <c r="P45" s="167">
        <v>0</v>
      </c>
      <c r="Q45" s="167">
        <v>0</v>
      </c>
      <c r="R45" s="167">
        <v>0</v>
      </c>
      <c r="S45" s="170">
        <v>0</v>
      </c>
      <c r="T45" s="169">
        <f t="shared" si="5"/>
        <v>0</v>
      </c>
      <c r="U45" s="167">
        <v>0</v>
      </c>
      <c r="V45" s="167">
        <v>0</v>
      </c>
      <c r="W45" s="167">
        <v>0</v>
      </c>
      <c r="X45" s="170">
        <v>0</v>
      </c>
    </row>
    <row r="46" spans="2:24" ht="12.75" customHeight="1" x14ac:dyDescent="0.2">
      <c r="B46" s="2" t="s">
        <v>108</v>
      </c>
      <c r="C46" s="123" t="s">
        <v>109</v>
      </c>
      <c r="D46" s="124" t="str">
        <f>$D$12</f>
        <v>Jahr 2019</v>
      </c>
      <c r="E46" s="161">
        <f t="shared" si="3"/>
        <v>0</v>
      </c>
      <c r="F46" s="83">
        <v>0</v>
      </c>
      <c r="G46" s="162">
        <v>0</v>
      </c>
      <c r="H46" s="125">
        <v>0</v>
      </c>
      <c r="I46" s="125">
        <v>0</v>
      </c>
      <c r="J46" s="126">
        <v>0</v>
      </c>
      <c r="K46" s="162">
        <v>0</v>
      </c>
      <c r="L46" s="125">
        <v>0</v>
      </c>
      <c r="M46" s="125">
        <v>0</v>
      </c>
      <c r="N46" s="126">
        <v>0</v>
      </c>
      <c r="O46" s="163">
        <f t="shared" si="4"/>
        <v>0</v>
      </c>
      <c r="P46" s="125">
        <v>0</v>
      </c>
      <c r="Q46" s="125">
        <v>0</v>
      </c>
      <c r="R46" s="125">
        <v>0</v>
      </c>
      <c r="S46" s="164">
        <v>0</v>
      </c>
      <c r="T46" s="163">
        <f t="shared" si="5"/>
        <v>0</v>
      </c>
      <c r="U46" s="125">
        <v>0</v>
      </c>
      <c r="V46" s="125">
        <v>0</v>
      </c>
      <c r="W46" s="125">
        <v>0</v>
      </c>
      <c r="X46" s="164">
        <v>0</v>
      </c>
    </row>
    <row r="47" spans="2:24" ht="12.75" customHeight="1" x14ac:dyDescent="0.2">
      <c r="B47" s="2"/>
      <c r="C47" s="81"/>
      <c r="D47" s="81" t="str">
        <f>$D$13</f>
        <v>Jahr 2018</v>
      </c>
      <c r="E47" s="165">
        <f t="shared" si="3"/>
        <v>1.2909999999999999</v>
      </c>
      <c r="F47" s="83">
        <v>1.2909999999999999</v>
      </c>
      <c r="G47" s="166">
        <v>0</v>
      </c>
      <c r="H47" s="167">
        <v>0</v>
      </c>
      <c r="I47" s="167">
        <v>0</v>
      </c>
      <c r="J47" s="168">
        <v>0</v>
      </c>
      <c r="K47" s="166">
        <v>1.2909999999999999</v>
      </c>
      <c r="L47" s="167">
        <v>0</v>
      </c>
      <c r="M47" s="167">
        <v>0</v>
      </c>
      <c r="N47" s="168">
        <v>0</v>
      </c>
      <c r="O47" s="169">
        <f t="shared" si="4"/>
        <v>0</v>
      </c>
      <c r="P47" s="167">
        <v>0</v>
      </c>
      <c r="Q47" s="167">
        <v>0</v>
      </c>
      <c r="R47" s="167">
        <v>0</v>
      </c>
      <c r="S47" s="170">
        <v>0</v>
      </c>
      <c r="T47" s="169">
        <f t="shared" si="5"/>
        <v>0</v>
      </c>
      <c r="U47" s="167">
        <v>0</v>
      </c>
      <c r="V47" s="167">
        <v>0</v>
      </c>
      <c r="W47" s="167">
        <v>0</v>
      </c>
      <c r="X47" s="170">
        <v>0</v>
      </c>
    </row>
    <row r="48" spans="2:24" ht="12.75" hidden="1" customHeight="1" x14ac:dyDescent="0.2">
      <c r="B48" s="2" t="s">
        <v>110</v>
      </c>
      <c r="C48" s="123" t="s">
        <v>111</v>
      </c>
      <c r="D48" s="124" t="str">
        <f>$D$12</f>
        <v>Jahr 2019</v>
      </c>
      <c r="E48" s="161">
        <f t="shared" si="3"/>
        <v>0</v>
      </c>
      <c r="F48" s="83">
        <v>0</v>
      </c>
      <c r="G48" s="162">
        <v>0</v>
      </c>
      <c r="H48" s="125">
        <v>0</v>
      </c>
      <c r="I48" s="125">
        <v>0</v>
      </c>
      <c r="J48" s="126">
        <v>0</v>
      </c>
      <c r="K48" s="162">
        <v>0</v>
      </c>
      <c r="L48" s="125">
        <v>0</v>
      </c>
      <c r="M48" s="125">
        <v>0</v>
      </c>
      <c r="N48" s="126">
        <v>0</v>
      </c>
      <c r="O48" s="163">
        <f t="shared" si="4"/>
        <v>0</v>
      </c>
      <c r="P48" s="125">
        <v>0</v>
      </c>
      <c r="Q48" s="125">
        <v>0</v>
      </c>
      <c r="R48" s="125">
        <v>0</v>
      </c>
      <c r="S48" s="164">
        <v>0</v>
      </c>
      <c r="T48" s="163">
        <f t="shared" si="5"/>
        <v>0</v>
      </c>
      <c r="U48" s="125">
        <v>0</v>
      </c>
      <c r="V48" s="125">
        <v>0</v>
      </c>
      <c r="W48" s="125">
        <v>0</v>
      </c>
      <c r="X48" s="164">
        <v>0</v>
      </c>
    </row>
    <row r="49" spans="2:24" ht="12.75" hidden="1" customHeight="1" x14ac:dyDescent="0.2">
      <c r="B49" s="2"/>
      <c r="C49" s="81"/>
      <c r="D49" s="81" t="str">
        <f>$D$13</f>
        <v>Jahr 2018</v>
      </c>
      <c r="E49" s="165">
        <f t="shared" si="3"/>
        <v>0</v>
      </c>
      <c r="F49" s="83">
        <v>0</v>
      </c>
      <c r="G49" s="166">
        <v>0</v>
      </c>
      <c r="H49" s="167">
        <v>0</v>
      </c>
      <c r="I49" s="167">
        <v>0</v>
      </c>
      <c r="J49" s="168">
        <v>0</v>
      </c>
      <c r="K49" s="166">
        <v>0</v>
      </c>
      <c r="L49" s="167">
        <v>0</v>
      </c>
      <c r="M49" s="167">
        <v>0</v>
      </c>
      <c r="N49" s="168">
        <v>0</v>
      </c>
      <c r="O49" s="169">
        <f t="shared" si="4"/>
        <v>0</v>
      </c>
      <c r="P49" s="167">
        <v>0</v>
      </c>
      <c r="Q49" s="167">
        <v>0</v>
      </c>
      <c r="R49" s="167">
        <v>0</v>
      </c>
      <c r="S49" s="170">
        <v>0</v>
      </c>
      <c r="T49" s="169">
        <f t="shared" si="5"/>
        <v>0</v>
      </c>
      <c r="U49" s="167">
        <v>0</v>
      </c>
      <c r="V49" s="167">
        <v>0</v>
      </c>
      <c r="W49" s="167">
        <v>0</v>
      </c>
      <c r="X49" s="170">
        <v>0</v>
      </c>
    </row>
    <row r="50" spans="2:24" ht="12.75" hidden="1" customHeight="1" x14ac:dyDescent="0.2">
      <c r="B50" s="2" t="s">
        <v>112</v>
      </c>
      <c r="C50" s="123" t="s">
        <v>113</v>
      </c>
      <c r="D50" s="124" t="str">
        <f>$D$12</f>
        <v>Jahr 2019</v>
      </c>
      <c r="E50" s="161">
        <f t="shared" si="3"/>
        <v>0</v>
      </c>
      <c r="F50" s="83">
        <v>0</v>
      </c>
      <c r="G50" s="162">
        <v>0</v>
      </c>
      <c r="H50" s="125">
        <v>0</v>
      </c>
      <c r="I50" s="125">
        <v>0</v>
      </c>
      <c r="J50" s="126">
        <v>0</v>
      </c>
      <c r="K50" s="162">
        <v>0</v>
      </c>
      <c r="L50" s="125">
        <v>0</v>
      </c>
      <c r="M50" s="125">
        <v>0</v>
      </c>
      <c r="N50" s="126">
        <v>0</v>
      </c>
      <c r="O50" s="163">
        <f t="shared" si="4"/>
        <v>0</v>
      </c>
      <c r="P50" s="125">
        <v>0</v>
      </c>
      <c r="Q50" s="125">
        <v>0</v>
      </c>
      <c r="R50" s="125">
        <v>0</v>
      </c>
      <c r="S50" s="164">
        <v>0</v>
      </c>
      <c r="T50" s="163">
        <f t="shared" si="5"/>
        <v>0</v>
      </c>
      <c r="U50" s="125">
        <v>0</v>
      </c>
      <c r="V50" s="125">
        <v>0</v>
      </c>
      <c r="W50" s="125">
        <v>0</v>
      </c>
      <c r="X50" s="164">
        <v>0</v>
      </c>
    </row>
    <row r="51" spans="2:24" ht="12.75" hidden="1" customHeight="1" x14ac:dyDescent="0.2">
      <c r="B51" s="2"/>
      <c r="C51" s="81"/>
      <c r="D51" s="81" t="str">
        <f>$D$13</f>
        <v>Jahr 2018</v>
      </c>
      <c r="E51" s="165">
        <f t="shared" si="3"/>
        <v>0</v>
      </c>
      <c r="F51" s="83">
        <v>0</v>
      </c>
      <c r="G51" s="166">
        <v>0</v>
      </c>
      <c r="H51" s="167">
        <v>0</v>
      </c>
      <c r="I51" s="167">
        <v>0</v>
      </c>
      <c r="J51" s="168">
        <v>0</v>
      </c>
      <c r="K51" s="166">
        <v>0</v>
      </c>
      <c r="L51" s="167">
        <v>0</v>
      </c>
      <c r="M51" s="167">
        <v>0</v>
      </c>
      <c r="N51" s="168">
        <v>0</v>
      </c>
      <c r="O51" s="169">
        <f t="shared" si="4"/>
        <v>0</v>
      </c>
      <c r="P51" s="167">
        <v>0</v>
      </c>
      <c r="Q51" s="167">
        <v>0</v>
      </c>
      <c r="R51" s="167">
        <v>0</v>
      </c>
      <c r="S51" s="170">
        <v>0</v>
      </c>
      <c r="T51" s="169">
        <f t="shared" si="5"/>
        <v>0</v>
      </c>
      <c r="U51" s="167">
        <v>0</v>
      </c>
      <c r="V51" s="167">
        <v>0</v>
      </c>
      <c r="W51" s="167">
        <v>0</v>
      </c>
      <c r="X51" s="170">
        <v>0</v>
      </c>
    </row>
    <row r="52" spans="2:24" ht="12.75" hidden="1" customHeight="1" x14ac:dyDescent="0.2">
      <c r="B52" s="2" t="s">
        <v>114</v>
      </c>
      <c r="C52" s="123" t="s">
        <v>115</v>
      </c>
      <c r="D52" s="124" t="str">
        <f>$D$12</f>
        <v>Jahr 2019</v>
      </c>
      <c r="E52" s="161">
        <f t="shared" si="3"/>
        <v>0</v>
      </c>
      <c r="F52" s="83">
        <v>0</v>
      </c>
      <c r="G52" s="162">
        <v>0</v>
      </c>
      <c r="H52" s="125">
        <v>0</v>
      </c>
      <c r="I52" s="125">
        <v>0</v>
      </c>
      <c r="J52" s="126">
        <v>0</v>
      </c>
      <c r="K52" s="162">
        <v>0</v>
      </c>
      <c r="L52" s="125">
        <v>0</v>
      </c>
      <c r="M52" s="125">
        <v>0</v>
      </c>
      <c r="N52" s="126">
        <v>0</v>
      </c>
      <c r="O52" s="163">
        <f t="shared" si="4"/>
        <v>0</v>
      </c>
      <c r="P52" s="125">
        <v>0</v>
      </c>
      <c r="Q52" s="125">
        <v>0</v>
      </c>
      <c r="R52" s="125">
        <v>0</v>
      </c>
      <c r="S52" s="164">
        <v>0</v>
      </c>
      <c r="T52" s="163">
        <f t="shared" si="5"/>
        <v>0</v>
      </c>
      <c r="U52" s="125">
        <v>0</v>
      </c>
      <c r="V52" s="125">
        <v>0</v>
      </c>
      <c r="W52" s="125">
        <v>0</v>
      </c>
      <c r="X52" s="164">
        <v>0</v>
      </c>
    </row>
    <row r="53" spans="2:24" ht="12.75" hidden="1" customHeight="1" x14ac:dyDescent="0.2">
      <c r="B53" s="2"/>
      <c r="C53" s="81"/>
      <c r="D53" s="81" t="str">
        <f>$D$13</f>
        <v>Jahr 2018</v>
      </c>
      <c r="E53" s="165">
        <f t="shared" si="3"/>
        <v>0</v>
      </c>
      <c r="F53" s="83">
        <v>0</v>
      </c>
      <c r="G53" s="166">
        <v>0</v>
      </c>
      <c r="H53" s="167">
        <v>0</v>
      </c>
      <c r="I53" s="167">
        <v>0</v>
      </c>
      <c r="J53" s="168">
        <v>0</v>
      </c>
      <c r="K53" s="166">
        <v>0</v>
      </c>
      <c r="L53" s="167">
        <v>0</v>
      </c>
      <c r="M53" s="167">
        <v>0</v>
      </c>
      <c r="N53" s="168">
        <v>0</v>
      </c>
      <c r="O53" s="169">
        <f t="shared" si="4"/>
        <v>0</v>
      </c>
      <c r="P53" s="167">
        <v>0</v>
      </c>
      <c r="Q53" s="167">
        <v>0</v>
      </c>
      <c r="R53" s="167">
        <v>0</v>
      </c>
      <c r="S53" s="170">
        <v>0</v>
      </c>
      <c r="T53" s="169">
        <f t="shared" si="5"/>
        <v>0</v>
      </c>
      <c r="U53" s="167">
        <v>0</v>
      </c>
      <c r="V53" s="167">
        <v>0</v>
      </c>
      <c r="W53" s="167">
        <v>0</v>
      </c>
      <c r="X53" s="170">
        <v>0</v>
      </c>
    </row>
    <row r="54" spans="2:24" ht="12.75" customHeight="1" x14ac:dyDescent="0.2">
      <c r="B54" s="2" t="s">
        <v>116</v>
      </c>
      <c r="C54" s="123" t="s">
        <v>117</v>
      </c>
      <c r="D54" s="124" t="str">
        <f>$D$12</f>
        <v>Jahr 2019</v>
      </c>
      <c r="E54" s="161">
        <f t="shared" si="3"/>
        <v>25.058</v>
      </c>
      <c r="F54" s="83">
        <v>0</v>
      </c>
      <c r="G54" s="162">
        <v>0</v>
      </c>
      <c r="H54" s="125">
        <v>0</v>
      </c>
      <c r="I54" s="125">
        <v>0</v>
      </c>
      <c r="J54" s="126">
        <v>0</v>
      </c>
      <c r="K54" s="162">
        <v>0</v>
      </c>
      <c r="L54" s="125">
        <v>0</v>
      </c>
      <c r="M54" s="125">
        <v>25.058</v>
      </c>
      <c r="N54" s="126">
        <v>0</v>
      </c>
      <c r="O54" s="163">
        <f t="shared" si="4"/>
        <v>0</v>
      </c>
      <c r="P54" s="125">
        <v>0</v>
      </c>
      <c r="Q54" s="125">
        <v>0</v>
      </c>
      <c r="R54" s="125">
        <v>0</v>
      </c>
      <c r="S54" s="164">
        <v>0</v>
      </c>
      <c r="T54" s="163">
        <f t="shared" si="5"/>
        <v>0</v>
      </c>
      <c r="U54" s="125">
        <v>0</v>
      </c>
      <c r="V54" s="125">
        <v>0</v>
      </c>
      <c r="W54" s="125">
        <v>0</v>
      </c>
      <c r="X54" s="164">
        <v>0</v>
      </c>
    </row>
    <row r="55" spans="2:24" ht="12.75" customHeight="1" x14ac:dyDescent="0.2">
      <c r="B55" s="2"/>
      <c r="C55" s="81"/>
      <c r="D55" s="81" t="str">
        <f>$D$13</f>
        <v>Jahr 2018</v>
      </c>
      <c r="E55" s="165">
        <f t="shared" si="3"/>
        <v>11.984</v>
      </c>
      <c r="F55" s="83">
        <v>0</v>
      </c>
      <c r="G55" s="166">
        <v>0</v>
      </c>
      <c r="H55" s="167">
        <v>0</v>
      </c>
      <c r="I55" s="167">
        <v>0</v>
      </c>
      <c r="J55" s="168">
        <v>0</v>
      </c>
      <c r="K55" s="166">
        <v>0</v>
      </c>
      <c r="L55" s="167">
        <v>0</v>
      </c>
      <c r="M55" s="167">
        <v>11.984</v>
      </c>
      <c r="N55" s="168">
        <v>0</v>
      </c>
      <c r="O55" s="169">
        <f t="shared" si="4"/>
        <v>0</v>
      </c>
      <c r="P55" s="167">
        <v>0</v>
      </c>
      <c r="Q55" s="167">
        <v>0</v>
      </c>
      <c r="R55" s="167">
        <v>0</v>
      </c>
      <c r="S55" s="170">
        <v>0</v>
      </c>
      <c r="T55" s="169">
        <f t="shared" si="5"/>
        <v>0</v>
      </c>
      <c r="U55" s="167">
        <v>0</v>
      </c>
      <c r="V55" s="167">
        <v>0</v>
      </c>
      <c r="W55" s="167">
        <v>0</v>
      </c>
      <c r="X55" s="170">
        <v>0</v>
      </c>
    </row>
    <row r="56" spans="2:24" ht="12.75" hidden="1" customHeight="1" x14ac:dyDescent="0.2">
      <c r="B56" s="2" t="s">
        <v>118</v>
      </c>
      <c r="C56" s="123" t="s">
        <v>119</v>
      </c>
      <c r="D56" s="124" t="str">
        <f>$D$12</f>
        <v>Jahr 2019</v>
      </c>
      <c r="E56" s="161">
        <f t="shared" si="3"/>
        <v>0</v>
      </c>
      <c r="F56" s="83">
        <v>0</v>
      </c>
      <c r="G56" s="162">
        <v>0</v>
      </c>
      <c r="H56" s="125">
        <v>0</v>
      </c>
      <c r="I56" s="125">
        <v>0</v>
      </c>
      <c r="J56" s="126">
        <v>0</v>
      </c>
      <c r="K56" s="162">
        <v>0</v>
      </c>
      <c r="L56" s="125">
        <v>0</v>
      </c>
      <c r="M56" s="125">
        <v>0</v>
      </c>
      <c r="N56" s="126">
        <v>0</v>
      </c>
      <c r="O56" s="163">
        <f t="shared" si="4"/>
        <v>0</v>
      </c>
      <c r="P56" s="125">
        <v>0</v>
      </c>
      <c r="Q56" s="125">
        <v>0</v>
      </c>
      <c r="R56" s="125">
        <v>0</v>
      </c>
      <c r="S56" s="164">
        <v>0</v>
      </c>
      <c r="T56" s="163">
        <f t="shared" si="5"/>
        <v>0</v>
      </c>
      <c r="U56" s="125">
        <v>0</v>
      </c>
      <c r="V56" s="125">
        <v>0</v>
      </c>
      <c r="W56" s="125">
        <v>0</v>
      </c>
      <c r="X56" s="164">
        <v>0</v>
      </c>
    </row>
    <row r="57" spans="2:24" ht="12.75" hidden="1" customHeight="1" x14ac:dyDescent="0.2">
      <c r="B57" s="2"/>
      <c r="C57" s="81"/>
      <c r="D57" s="81" t="str">
        <f>$D$13</f>
        <v>Jahr 2018</v>
      </c>
      <c r="E57" s="165">
        <f t="shared" si="3"/>
        <v>0</v>
      </c>
      <c r="F57" s="83">
        <v>0</v>
      </c>
      <c r="G57" s="166">
        <v>0</v>
      </c>
      <c r="H57" s="167">
        <v>0</v>
      </c>
      <c r="I57" s="167">
        <v>0</v>
      </c>
      <c r="J57" s="168">
        <v>0</v>
      </c>
      <c r="K57" s="166">
        <v>0</v>
      </c>
      <c r="L57" s="167">
        <v>0</v>
      </c>
      <c r="M57" s="167">
        <v>0</v>
      </c>
      <c r="N57" s="168">
        <v>0</v>
      </c>
      <c r="O57" s="169">
        <f t="shared" si="4"/>
        <v>0</v>
      </c>
      <c r="P57" s="167">
        <v>0</v>
      </c>
      <c r="Q57" s="167">
        <v>0</v>
      </c>
      <c r="R57" s="167">
        <v>0</v>
      </c>
      <c r="S57" s="170">
        <v>0</v>
      </c>
      <c r="T57" s="169">
        <f t="shared" si="5"/>
        <v>0</v>
      </c>
      <c r="U57" s="167">
        <v>0</v>
      </c>
      <c r="V57" s="167">
        <v>0</v>
      </c>
      <c r="W57" s="167">
        <v>0</v>
      </c>
      <c r="X57" s="170">
        <v>0</v>
      </c>
    </row>
    <row r="58" spans="2:24" ht="12.75" hidden="1" customHeight="1" x14ac:dyDescent="0.2">
      <c r="B58" s="2" t="s">
        <v>120</v>
      </c>
      <c r="C58" s="123" t="s">
        <v>121</v>
      </c>
      <c r="D58" s="124" t="str">
        <f>$D$12</f>
        <v>Jahr 2019</v>
      </c>
      <c r="E58" s="161">
        <f t="shared" si="3"/>
        <v>0</v>
      </c>
      <c r="F58" s="83">
        <v>0</v>
      </c>
      <c r="G58" s="162">
        <v>0</v>
      </c>
      <c r="H58" s="125">
        <v>0</v>
      </c>
      <c r="I58" s="125">
        <v>0</v>
      </c>
      <c r="J58" s="126">
        <v>0</v>
      </c>
      <c r="K58" s="162">
        <v>0</v>
      </c>
      <c r="L58" s="125">
        <v>0</v>
      </c>
      <c r="M58" s="125">
        <v>0</v>
      </c>
      <c r="N58" s="126">
        <v>0</v>
      </c>
      <c r="O58" s="163">
        <f t="shared" si="4"/>
        <v>0</v>
      </c>
      <c r="P58" s="125">
        <v>0</v>
      </c>
      <c r="Q58" s="125">
        <v>0</v>
      </c>
      <c r="R58" s="125">
        <v>0</v>
      </c>
      <c r="S58" s="164">
        <v>0</v>
      </c>
      <c r="T58" s="163">
        <f t="shared" si="5"/>
        <v>0</v>
      </c>
      <c r="U58" s="125">
        <v>0</v>
      </c>
      <c r="V58" s="125">
        <v>0</v>
      </c>
      <c r="W58" s="125">
        <v>0</v>
      </c>
      <c r="X58" s="164">
        <v>0</v>
      </c>
    </row>
    <row r="59" spans="2:24" ht="12.75" hidden="1" customHeight="1" x14ac:dyDescent="0.2">
      <c r="B59" s="2"/>
      <c r="C59" s="81"/>
      <c r="D59" s="81" t="str">
        <f>$D$13</f>
        <v>Jahr 2018</v>
      </c>
      <c r="E59" s="165">
        <f t="shared" si="3"/>
        <v>0</v>
      </c>
      <c r="F59" s="83">
        <v>0</v>
      </c>
      <c r="G59" s="166">
        <v>0</v>
      </c>
      <c r="H59" s="167">
        <v>0</v>
      </c>
      <c r="I59" s="167">
        <v>0</v>
      </c>
      <c r="J59" s="168">
        <v>0</v>
      </c>
      <c r="K59" s="166">
        <v>0</v>
      </c>
      <c r="L59" s="167">
        <v>0</v>
      </c>
      <c r="M59" s="167">
        <v>0</v>
      </c>
      <c r="N59" s="168">
        <v>0</v>
      </c>
      <c r="O59" s="169">
        <f t="shared" si="4"/>
        <v>0</v>
      </c>
      <c r="P59" s="167">
        <v>0</v>
      </c>
      <c r="Q59" s="167">
        <v>0</v>
      </c>
      <c r="R59" s="167">
        <v>0</v>
      </c>
      <c r="S59" s="170">
        <v>0</v>
      </c>
      <c r="T59" s="169">
        <f t="shared" si="5"/>
        <v>0</v>
      </c>
      <c r="U59" s="167">
        <v>0</v>
      </c>
      <c r="V59" s="167">
        <v>0</v>
      </c>
      <c r="W59" s="167">
        <v>0</v>
      </c>
      <c r="X59" s="170">
        <v>0</v>
      </c>
    </row>
    <row r="60" spans="2:24" ht="12.75" customHeight="1" x14ac:dyDescent="0.2">
      <c r="B60" s="2" t="s">
        <v>122</v>
      </c>
      <c r="C60" s="123" t="s">
        <v>123</v>
      </c>
      <c r="D60" s="124" t="str">
        <f>$D$12</f>
        <v>Jahr 2019</v>
      </c>
      <c r="E60" s="161">
        <f t="shared" si="3"/>
        <v>8</v>
      </c>
      <c r="F60" s="83">
        <v>0</v>
      </c>
      <c r="G60" s="162">
        <v>0</v>
      </c>
      <c r="H60" s="125">
        <v>0</v>
      </c>
      <c r="I60" s="125">
        <v>8</v>
      </c>
      <c r="J60" s="126">
        <v>0</v>
      </c>
      <c r="K60" s="162">
        <v>0</v>
      </c>
      <c r="L60" s="125">
        <v>0</v>
      </c>
      <c r="M60" s="125">
        <v>0</v>
      </c>
      <c r="N60" s="126">
        <v>0</v>
      </c>
      <c r="O60" s="163">
        <f t="shared" si="4"/>
        <v>0</v>
      </c>
      <c r="P60" s="125">
        <v>0</v>
      </c>
      <c r="Q60" s="125">
        <v>0</v>
      </c>
      <c r="R60" s="125">
        <v>0</v>
      </c>
      <c r="S60" s="164">
        <v>0</v>
      </c>
      <c r="T60" s="163">
        <f t="shared" si="5"/>
        <v>0</v>
      </c>
      <c r="U60" s="125">
        <v>0</v>
      </c>
      <c r="V60" s="125">
        <v>0</v>
      </c>
      <c r="W60" s="125">
        <v>0</v>
      </c>
      <c r="X60" s="164">
        <v>0</v>
      </c>
    </row>
    <row r="61" spans="2:24" ht="12.75" customHeight="1" x14ac:dyDescent="0.2">
      <c r="B61" s="2"/>
      <c r="C61" s="81"/>
      <c r="D61" s="81" t="str">
        <f>$D$13</f>
        <v>Jahr 2018</v>
      </c>
      <c r="E61" s="165">
        <f t="shared" si="3"/>
        <v>0</v>
      </c>
      <c r="F61" s="83">
        <v>0</v>
      </c>
      <c r="G61" s="166">
        <v>0</v>
      </c>
      <c r="H61" s="167">
        <v>0</v>
      </c>
      <c r="I61" s="167">
        <v>0</v>
      </c>
      <c r="J61" s="168">
        <v>0</v>
      </c>
      <c r="K61" s="166">
        <v>0</v>
      </c>
      <c r="L61" s="167">
        <v>0</v>
      </c>
      <c r="M61" s="167">
        <v>0</v>
      </c>
      <c r="N61" s="168">
        <v>0</v>
      </c>
      <c r="O61" s="169">
        <f t="shared" si="4"/>
        <v>0</v>
      </c>
      <c r="P61" s="167">
        <v>0</v>
      </c>
      <c r="Q61" s="167">
        <v>0</v>
      </c>
      <c r="R61" s="167">
        <v>0</v>
      </c>
      <c r="S61" s="170">
        <v>0</v>
      </c>
      <c r="T61" s="169">
        <f t="shared" si="5"/>
        <v>0</v>
      </c>
      <c r="U61" s="167">
        <v>0</v>
      </c>
      <c r="V61" s="167">
        <v>0</v>
      </c>
      <c r="W61" s="167">
        <v>0</v>
      </c>
      <c r="X61" s="170">
        <v>0</v>
      </c>
    </row>
    <row r="62" spans="2:24" ht="12.75" hidden="1" customHeight="1" x14ac:dyDescent="0.2">
      <c r="B62" s="2" t="s">
        <v>124</v>
      </c>
      <c r="C62" s="123" t="s">
        <v>125</v>
      </c>
      <c r="D62" s="124" t="str">
        <f>$D$12</f>
        <v>Jahr 2019</v>
      </c>
      <c r="E62" s="161">
        <f t="shared" si="3"/>
        <v>0</v>
      </c>
      <c r="F62" s="83">
        <v>0</v>
      </c>
      <c r="G62" s="162">
        <v>0</v>
      </c>
      <c r="H62" s="125">
        <v>0</v>
      </c>
      <c r="I62" s="125">
        <v>0</v>
      </c>
      <c r="J62" s="126">
        <v>0</v>
      </c>
      <c r="K62" s="162">
        <v>0</v>
      </c>
      <c r="L62" s="125">
        <v>0</v>
      </c>
      <c r="M62" s="125">
        <v>0</v>
      </c>
      <c r="N62" s="126">
        <v>0</v>
      </c>
      <c r="O62" s="163">
        <f t="shared" si="4"/>
        <v>0</v>
      </c>
      <c r="P62" s="125">
        <v>0</v>
      </c>
      <c r="Q62" s="125">
        <v>0</v>
      </c>
      <c r="R62" s="125">
        <v>0</v>
      </c>
      <c r="S62" s="164">
        <v>0</v>
      </c>
      <c r="T62" s="163">
        <f t="shared" si="5"/>
        <v>0</v>
      </c>
      <c r="U62" s="125">
        <v>0</v>
      </c>
      <c r="V62" s="125">
        <v>0</v>
      </c>
      <c r="W62" s="125">
        <v>0</v>
      </c>
      <c r="X62" s="164">
        <v>0</v>
      </c>
    </row>
    <row r="63" spans="2:24" ht="12.75" hidden="1" customHeight="1" x14ac:dyDescent="0.2">
      <c r="B63" s="2"/>
      <c r="C63" s="81"/>
      <c r="D63" s="81" t="str">
        <f>$D$13</f>
        <v>Jahr 2018</v>
      </c>
      <c r="E63" s="165">
        <f t="shared" si="3"/>
        <v>0</v>
      </c>
      <c r="F63" s="83">
        <v>0</v>
      </c>
      <c r="G63" s="166">
        <v>0</v>
      </c>
      <c r="H63" s="167">
        <v>0</v>
      </c>
      <c r="I63" s="167">
        <v>0</v>
      </c>
      <c r="J63" s="168">
        <v>0</v>
      </c>
      <c r="K63" s="166">
        <v>0</v>
      </c>
      <c r="L63" s="167">
        <v>0</v>
      </c>
      <c r="M63" s="167">
        <v>0</v>
      </c>
      <c r="N63" s="168">
        <v>0</v>
      </c>
      <c r="O63" s="169">
        <f t="shared" si="4"/>
        <v>0</v>
      </c>
      <c r="P63" s="167">
        <v>0</v>
      </c>
      <c r="Q63" s="167">
        <v>0</v>
      </c>
      <c r="R63" s="167">
        <v>0</v>
      </c>
      <c r="S63" s="170">
        <v>0</v>
      </c>
      <c r="T63" s="169">
        <f t="shared" si="5"/>
        <v>0</v>
      </c>
      <c r="U63" s="167">
        <v>0</v>
      </c>
      <c r="V63" s="167">
        <v>0</v>
      </c>
      <c r="W63" s="167">
        <v>0</v>
      </c>
      <c r="X63" s="170">
        <v>0</v>
      </c>
    </row>
    <row r="64" spans="2:24" ht="12.75" hidden="1" customHeight="1" x14ac:dyDescent="0.2">
      <c r="B64" s="2" t="s">
        <v>126</v>
      </c>
      <c r="C64" s="123" t="s">
        <v>127</v>
      </c>
      <c r="D64" s="124" t="str">
        <f>$D$12</f>
        <v>Jahr 2019</v>
      </c>
      <c r="E64" s="161">
        <f t="shared" si="3"/>
        <v>0</v>
      </c>
      <c r="F64" s="83">
        <v>0</v>
      </c>
      <c r="G64" s="162">
        <v>0</v>
      </c>
      <c r="H64" s="125">
        <v>0</v>
      </c>
      <c r="I64" s="125">
        <v>0</v>
      </c>
      <c r="J64" s="126">
        <v>0</v>
      </c>
      <c r="K64" s="162">
        <v>0</v>
      </c>
      <c r="L64" s="125">
        <v>0</v>
      </c>
      <c r="M64" s="125">
        <v>0</v>
      </c>
      <c r="N64" s="126">
        <v>0</v>
      </c>
      <c r="O64" s="163">
        <f t="shared" si="4"/>
        <v>0</v>
      </c>
      <c r="P64" s="125">
        <v>0</v>
      </c>
      <c r="Q64" s="125">
        <v>0</v>
      </c>
      <c r="R64" s="125">
        <v>0</v>
      </c>
      <c r="S64" s="164">
        <v>0</v>
      </c>
      <c r="T64" s="163">
        <f t="shared" si="5"/>
        <v>0</v>
      </c>
      <c r="U64" s="125">
        <v>0</v>
      </c>
      <c r="V64" s="125">
        <v>0</v>
      </c>
      <c r="W64" s="125">
        <v>0</v>
      </c>
      <c r="X64" s="164">
        <v>0</v>
      </c>
    </row>
    <row r="65" spans="2:24" ht="12.75" hidden="1" customHeight="1" x14ac:dyDescent="0.2">
      <c r="B65" s="2"/>
      <c r="C65" s="81"/>
      <c r="D65" s="81" t="str">
        <f>$D$13</f>
        <v>Jahr 2018</v>
      </c>
      <c r="E65" s="165">
        <f t="shared" si="3"/>
        <v>0</v>
      </c>
      <c r="F65" s="83">
        <v>0</v>
      </c>
      <c r="G65" s="166">
        <v>0</v>
      </c>
      <c r="H65" s="167">
        <v>0</v>
      </c>
      <c r="I65" s="167">
        <v>0</v>
      </c>
      <c r="J65" s="168">
        <v>0</v>
      </c>
      <c r="K65" s="166">
        <v>0</v>
      </c>
      <c r="L65" s="167">
        <v>0</v>
      </c>
      <c r="M65" s="167">
        <v>0</v>
      </c>
      <c r="N65" s="168">
        <v>0</v>
      </c>
      <c r="O65" s="169">
        <f t="shared" si="4"/>
        <v>0</v>
      </c>
      <c r="P65" s="167">
        <v>0</v>
      </c>
      <c r="Q65" s="167">
        <v>0</v>
      </c>
      <c r="R65" s="167">
        <v>0</v>
      </c>
      <c r="S65" s="170">
        <v>0</v>
      </c>
      <c r="T65" s="169">
        <f t="shared" si="5"/>
        <v>0</v>
      </c>
      <c r="U65" s="167">
        <v>0</v>
      </c>
      <c r="V65" s="167">
        <v>0</v>
      </c>
      <c r="W65" s="167">
        <v>0</v>
      </c>
      <c r="X65" s="170">
        <v>0</v>
      </c>
    </row>
    <row r="66" spans="2:24" ht="12.75" hidden="1" customHeight="1" x14ac:dyDescent="0.2">
      <c r="B66" s="2" t="s">
        <v>128</v>
      </c>
      <c r="C66" s="123" t="s">
        <v>129</v>
      </c>
      <c r="D66" s="124" t="str">
        <f>$D$12</f>
        <v>Jahr 2019</v>
      </c>
      <c r="E66" s="161">
        <f t="shared" si="3"/>
        <v>0</v>
      </c>
      <c r="F66" s="83">
        <v>0</v>
      </c>
      <c r="G66" s="162">
        <v>0</v>
      </c>
      <c r="H66" s="125">
        <v>0</v>
      </c>
      <c r="I66" s="125">
        <v>0</v>
      </c>
      <c r="J66" s="126">
        <v>0</v>
      </c>
      <c r="K66" s="162">
        <v>0</v>
      </c>
      <c r="L66" s="125">
        <v>0</v>
      </c>
      <c r="M66" s="125">
        <v>0</v>
      </c>
      <c r="N66" s="126">
        <v>0</v>
      </c>
      <c r="O66" s="163">
        <f t="shared" si="4"/>
        <v>0</v>
      </c>
      <c r="P66" s="125">
        <v>0</v>
      </c>
      <c r="Q66" s="125">
        <v>0</v>
      </c>
      <c r="R66" s="125">
        <v>0</v>
      </c>
      <c r="S66" s="164">
        <v>0</v>
      </c>
      <c r="T66" s="163">
        <f t="shared" si="5"/>
        <v>0</v>
      </c>
      <c r="U66" s="125">
        <v>0</v>
      </c>
      <c r="V66" s="125">
        <v>0</v>
      </c>
      <c r="W66" s="125">
        <v>0</v>
      </c>
      <c r="X66" s="164">
        <v>0</v>
      </c>
    </row>
    <row r="67" spans="2:24" ht="12.75" hidden="1" customHeight="1" x14ac:dyDescent="0.2">
      <c r="B67" s="2"/>
      <c r="C67" s="81"/>
      <c r="D67" s="81" t="str">
        <f>$D$13</f>
        <v>Jahr 2018</v>
      </c>
      <c r="E67" s="165">
        <f t="shared" si="3"/>
        <v>0</v>
      </c>
      <c r="F67" s="83">
        <v>0</v>
      </c>
      <c r="G67" s="166">
        <v>0</v>
      </c>
      <c r="H67" s="167">
        <v>0</v>
      </c>
      <c r="I67" s="167">
        <v>0</v>
      </c>
      <c r="J67" s="168">
        <v>0</v>
      </c>
      <c r="K67" s="166">
        <v>0</v>
      </c>
      <c r="L67" s="167">
        <v>0</v>
      </c>
      <c r="M67" s="167">
        <v>0</v>
      </c>
      <c r="N67" s="168">
        <v>0</v>
      </c>
      <c r="O67" s="169">
        <f t="shared" si="4"/>
        <v>0</v>
      </c>
      <c r="P67" s="167">
        <v>0</v>
      </c>
      <c r="Q67" s="167">
        <v>0</v>
      </c>
      <c r="R67" s="167">
        <v>0</v>
      </c>
      <c r="S67" s="170">
        <v>0</v>
      </c>
      <c r="T67" s="169">
        <f t="shared" si="5"/>
        <v>0</v>
      </c>
      <c r="U67" s="167">
        <v>0</v>
      </c>
      <c r="V67" s="167">
        <v>0</v>
      </c>
      <c r="W67" s="167">
        <v>0</v>
      </c>
      <c r="X67" s="170">
        <v>0</v>
      </c>
    </row>
    <row r="68" spans="2:24" ht="12.75" hidden="1" customHeight="1" x14ac:dyDescent="0.2">
      <c r="B68" s="2" t="s">
        <v>130</v>
      </c>
      <c r="C68" s="123" t="s">
        <v>131</v>
      </c>
      <c r="D68" s="124" t="str">
        <f>$D$12</f>
        <v>Jahr 2019</v>
      </c>
      <c r="E68" s="161">
        <f t="shared" si="3"/>
        <v>0</v>
      </c>
      <c r="F68" s="83">
        <v>0</v>
      </c>
      <c r="G68" s="162">
        <v>0</v>
      </c>
      <c r="H68" s="125">
        <v>0</v>
      </c>
      <c r="I68" s="125">
        <v>0</v>
      </c>
      <c r="J68" s="126">
        <v>0</v>
      </c>
      <c r="K68" s="162">
        <v>0</v>
      </c>
      <c r="L68" s="125">
        <v>0</v>
      </c>
      <c r="M68" s="125">
        <v>0</v>
      </c>
      <c r="N68" s="126">
        <v>0</v>
      </c>
      <c r="O68" s="163">
        <f t="shared" si="4"/>
        <v>0</v>
      </c>
      <c r="P68" s="125">
        <v>0</v>
      </c>
      <c r="Q68" s="125">
        <v>0</v>
      </c>
      <c r="R68" s="125">
        <v>0</v>
      </c>
      <c r="S68" s="164">
        <v>0</v>
      </c>
      <c r="T68" s="163">
        <f t="shared" si="5"/>
        <v>0</v>
      </c>
      <c r="U68" s="125">
        <v>0</v>
      </c>
      <c r="V68" s="125">
        <v>0</v>
      </c>
      <c r="W68" s="125">
        <v>0</v>
      </c>
      <c r="X68" s="164">
        <v>0</v>
      </c>
    </row>
    <row r="69" spans="2:24" ht="12.75" hidden="1" customHeight="1" x14ac:dyDescent="0.2">
      <c r="B69" s="2"/>
      <c r="C69" s="81"/>
      <c r="D69" s="81" t="str">
        <f>$D$13</f>
        <v>Jahr 2018</v>
      </c>
      <c r="E69" s="165">
        <f t="shared" si="3"/>
        <v>0</v>
      </c>
      <c r="F69" s="83">
        <v>0</v>
      </c>
      <c r="G69" s="166">
        <v>0</v>
      </c>
      <c r="H69" s="167">
        <v>0</v>
      </c>
      <c r="I69" s="167">
        <v>0</v>
      </c>
      <c r="J69" s="168">
        <v>0</v>
      </c>
      <c r="K69" s="166">
        <v>0</v>
      </c>
      <c r="L69" s="167">
        <v>0</v>
      </c>
      <c r="M69" s="167">
        <v>0</v>
      </c>
      <c r="N69" s="168">
        <v>0</v>
      </c>
      <c r="O69" s="169">
        <f t="shared" si="4"/>
        <v>0</v>
      </c>
      <c r="P69" s="167">
        <v>0</v>
      </c>
      <c r="Q69" s="167">
        <v>0</v>
      </c>
      <c r="R69" s="167">
        <v>0</v>
      </c>
      <c r="S69" s="170">
        <v>0</v>
      </c>
      <c r="T69" s="169">
        <f t="shared" si="5"/>
        <v>0</v>
      </c>
      <c r="U69" s="167">
        <v>0</v>
      </c>
      <c r="V69" s="167">
        <v>0</v>
      </c>
      <c r="W69" s="167">
        <v>0</v>
      </c>
      <c r="X69" s="170">
        <v>0</v>
      </c>
    </row>
    <row r="70" spans="2:24" ht="12.75" hidden="1" customHeight="1" x14ac:dyDescent="0.2">
      <c r="B70" s="2" t="s">
        <v>132</v>
      </c>
      <c r="C70" s="123" t="s">
        <v>133</v>
      </c>
      <c r="D70" s="124" t="str">
        <f>$D$12</f>
        <v>Jahr 2019</v>
      </c>
      <c r="E70" s="161">
        <f t="shared" si="3"/>
        <v>0</v>
      </c>
      <c r="F70" s="83">
        <v>0</v>
      </c>
      <c r="G70" s="162">
        <v>0</v>
      </c>
      <c r="H70" s="125">
        <v>0</v>
      </c>
      <c r="I70" s="125">
        <v>0</v>
      </c>
      <c r="J70" s="126">
        <v>0</v>
      </c>
      <c r="K70" s="162">
        <v>0</v>
      </c>
      <c r="L70" s="125">
        <v>0</v>
      </c>
      <c r="M70" s="125">
        <v>0</v>
      </c>
      <c r="N70" s="126">
        <v>0</v>
      </c>
      <c r="O70" s="163">
        <f t="shared" si="4"/>
        <v>0</v>
      </c>
      <c r="P70" s="125">
        <v>0</v>
      </c>
      <c r="Q70" s="125">
        <v>0</v>
      </c>
      <c r="R70" s="125">
        <v>0</v>
      </c>
      <c r="S70" s="164">
        <v>0</v>
      </c>
      <c r="T70" s="163">
        <f t="shared" si="5"/>
        <v>0</v>
      </c>
      <c r="U70" s="125">
        <v>0</v>
      </c>
      <c r="V70" s="125">
        <v>0</v>
      </c>
      <c r="W70" s="125">
        <v>0</v>
      </c>
      <c r="X70" s="164">
        <v>0</v>
      </c>
    </row>
    <row r="71" spans="2:24" ht="12.75" hidden="1" customHeight="1" x14ac:dyDescent="0.2">
      <c r="B71" s="2"/>
      <c r="C71" s="81"/>
      <c r="D71" s="81" t="str">
        <f>$D$13</f>
        <v>Jahr 2018</v>
      </c>
      <c r="E71" s="165">
        <f t="shared" si="3"/>
        <v>0</v>
      </c>
      <c r="F71" s="83">
        <v>0</v>
      </c>
      <c r="G71" s="166">
        <v>0</v>
      </c>
      <c r="H71" s="167">
        <v>0</v>
      </c>
      <c r="I71" s="167">
        <v>0</v>
      </c>
      <c r="J71" s="168">
        <v>0</v>
      </c>
      <c r="K71" s="166">
        <v>0</v>
      </c>
      <c r="L71" s="167">
        <v>0</v>
      </c>
      <c r="M71" s="167">
        <v>0</v>
      </c>
      <c r="N71" s="168">
        <v>0</v>
      </c>
      <c r="O71" s="169">
        <f t="shared" si="4"/>
        <v>0</v>
      </c>
      <c r="P71" s="167">
        <v>0</v>
      </c>
      <c r="Q71" s="167">
        <v>0</v>
      </c>
      <c r="R71" s="167">
        <v>0</v>
      </c>
      <c r="S71" s="170">
        <v>0</v>
      </c>
      <c r="T71" s="169">
        <f t="shared" si="5"/>
        <v>0</v>
      </c>
      <c r="U71" s="167">
        <v>0</v>
      </c>
      <c r="V71" s="167">
        <v>0</v>
      </c>
      <c r="W71" s="167">
        <v>0</v>
      </c>
      <c r="X71" s="170">
        <v>0</v>
      </c>
    </row>
    <row r="72" spans="2:24" ht="12.75" hidden="1" customHeight="1" x14ac:dyDescent="0.2">
      <c r="B72" s="2" t="s">
        <v>134</v>
      </c>
      <c r="C72" s="123" t="s">
        <v>135</v>
      </c>
      <c r="D72" s="124" t="str">
        <f>$D$12</f>
        <v>Jahr 2019</v>
      </c>
      <c r="E72" s="161">
        <f t="shared" si="3"/>
        <v>0</v>
      </c>
      <c r="F72" s="83">
        <v>0</v>
      </c>
      <c r="G72" s="162">
        <v>0</v>
      </c>
      <c r="H72" s="125">
        <v>0</v>
      </c>
      <c r="I72" s="125">
        <v>0</v>
      </c>
      <c r="J72" s="126">
        <v>0</v>
      </c>
      <c r="K72" s="162">
        <v>0</v>
      </c>
      <c r="L72" s="125">
        <v>0</v>
      </c>
      <c r="M72" s="125">
        <v>0</v>
      </c>
      <c r="N72" s="126">
        <v>0</v>
      </c>
      <c r="O72" s="163">
        <f t="shared" si="4"/>
        <v>0</v>
      </c>
      <c r="P72" s="125">
        <v>0</v>
      </c>
      <c r="Q72" s="125">
        <v>0</v>
      </c>
      <c r="R72" s="125">
        <v>0</v>
      </c>
      <c r="S72" s="164">
        <v>0</v>
      </c>
      <c r="T72" s="163">
        <f t="shared" si="5"/>
        <v>0</v>
      </c>
      <c r="U72" s="125">
        <v>0</v>
      </c>
      <c r="V72" s="125">
        <v>0</v>
      </c>
      <c r="W72" s="125">
        <v>0</v>
      </c>
      <c r="X72" s="164">
        <v>0</v>
      </c>
    </row>
    <row r="73" spans="2:24" ht="12.75" hidden="1" customHeight="1" x14ac:dyDescent="0.2">
      <c r="B73" s="2"/>
      <c r="C73" s="81"/>
      <c r="D73" s="81" t="str">
        <f>$D$13</f>
        <v>Jahr 2018</v>
      </c>
      <c r="E73" s="165">
        <f t="shared" si="3"/>
        <v>0</v>
      </c>
      <c r="F73" s="83">
        <v>0</v>
      </c>
      <c r="G73" s="166">
        <v>0</v>
      </c>
      <c r="H73" s="167">
        <v>0</v>
      </c>
      <c r="I73" s="167">
        <v>0</v>
      </c>
      <c r="J73" s="168">
        <v>0</v>
      </c>
      <c r="K73" s="166">
        <v>0</v>
      </c>
      <c r="L73" s="167">
        <v>0</v>
      </c>
      <c r="M73" s="167">
        <v>0</v>
      </c>
      <c r="N73" s="168">
        <v>0</v>
      </c>
      <c r="O73" s="169">
        <f t="shared" si="4"/>
        <v>0</v>
      </c>
      <c r="P73" s="167">
        <v>0</v>
      </c>
      <c r="Q73" s="167">
        <v>0</v>
      </c>
      <c r="R73" s="167">
        <v>0</v>
      </c>
      <c r="S73" s="170">
        <v>0</v>
      </c>
      <c r="T73" s="169">
        <f t="shared" si="5"/>
        <v>0</v>
      </c>
      <c r="U73" s="167">
        <v>0</v>
      </c>
      <c r="V73" s="167">
        <v>0</v>
      </c>
      <c r="W73" s="167">
        <v>0</v>
      </c>
      <c r="X73" s="170">
        <v>0</v>
      </c>
    </row>
    <row r="74" spans="2:24" ht="12.75" hidden="1" customHeight="1" x14ac:dyDescent="0.2">
      <c r="B74" s="2" t="s">
        <v>136</v>
      </c>
      <c r="C74" s="123" t="s">
        <v>137</v>
      </c>
      <c r="D74" s="124" t="str">
        <f>$D$12</f>
        <v>Jahr 2019</v>
      </c>
      <c r="E74" s="161">
        <f t="shared" si="3"/>
        <v>0</v>
      </c>
      <c r="F74" s="83">
        <v>0</v>
      </c>
      <c r="G74" s="162">
        <v>0</v>
      </c>
      <c r="H74" s="125">
        <v>0</v>
      </c>
      <c r="I74" s="125">
        <v>0</v>
      </c>
      <c r="J74" s="126">
        <v>0</v>
      </c>
      <c r="K74" s="162">
        <v>0</v>
      </c>
      <c r="L74" s="125">
        <v>0</v>
      </c>
      <c r="M74" s="125">
        <v>0</v>
      </c>
      <c r="N74" s="126">
        <v>0</v>
      </c>
      <c r="O74" s="163">
        <f t="shared" si="4"/>
        <v>0</v>
      </c>
      <c r="P74" s="125">
        <v>0</v>
      </c>
      <c r="Q74" s="125">
        <v>0</v>
      </c>
      <c r="R74" s="125">
        <v>0</v>
      </c>
      <c r="S74" s="164">
        <v>0</v>
      </c>
      <c r="T74" s="163">
        <f t="shared" si="5"/>
        <v>0</v>
      </c>
      <c r="U74" s="125">
        <v>0</v>
      </c>
      <c r="V74" s="125">
        <v>0</v>
      </c>
      <c r="W74" s="125">
        <v>0</v>
      </c>
      <c r="X74" s="164">
        <v>0</v>
      </c>
    </row>
    <row r="75" spans="2:24" ht="12.75" hidden="1" customHeight="1" x14ac:dyDescent="0.2">
      <c r="B75" s="2"/>
      <c r="C75" s="81"/>
      <c r="D75" s="81" t="str">
        <f>$D$13</f>
        <v>Jahr 2018</v>
      </c>
      <c r="E75" s="165">
        <f t="shared" si="3"/>
        <v>0</v>
      </c>
      <c r="F75" s="83">
        <v>0</v>
      </c>
      <c r="G75" s="166">
        <v>0</v>
      </c>
      <c r="H75" s="167">
        <v>0</v>
      </c>
      <c r="I75" s="167">
        <v>0</v>
      </c>
      <c r="J75" s="168">
        <v>0</v>
      </c>
      <c r="K75" s="166">
        <v>0</v>
      </c>
      <c r="L75" s="167">
        <v>0</v>
      </c>
      <c r="M75" s="167">
        <v>0</v>
      </c>
      <c r="N75" s="168">
        <v>0</v>
      </c>
      <c r="O75" s="169">
        <f t="shared" si="4"/>
        <v>0</v>
      </c>
      <c r="P75" s="167">
        <v>0</v>
      </c>
      <c r="Q75" s="167">
        <v>0</v>
      </c>
      <c r="R75" s="167">
        <v>0</v>
      </c>
      <c r="S75" s="170">
        <v>0</v>
      </c>
      <c r="T75" s="169">
        <f t="shared" si="5"/>
        <v>0</v>
      </c>
      <c r="U75" s="167">
        <v>0</v>
      </c>
      <c r="V75" s="167">
        <v>0</v>
      </c>
      <c r="W75" s="167">
        <v>0</v>
      </c>
      <c r="X75" s="170">
        <v>0</v>
      </c>
    </row>
    <row r="76" spans="2:24" ht="12.75" hidden="1" customHeight="1" x14ac:dyDescent="0.2">
      <c r="B76" s="2" t="s">
        <v>138</v>
      </c>
      <c r="C76" s="123" t="s">
        <v>139</v>
      </c>
      <c r="D76" s="124" t="str">
        <f>$D$12</f>
        <v>Jahr 2019</v>
      </c>
      <c r="E76" s="161">
        <f t="shared" ref="E76:E87" si="6">SUM(G76:N76)</f>
        <v>0</v>
      </c>
      <c r="F76" s="83">
        <v>0</v>
      </c>
      <c r="G76" s="162">
        <v>0</v>
      </c>
      <c r="H76" s="125">
        <v>0</v>
      </c>
      <c r="I76" s="125">
        <v>0</v>
      </c>
      <c r="J76" s="126">
        <v>0</v>
      </c>
      <c r="K76" s="162">
        <v>0</v>
      </c>
      <c r="L76" s="125">
        <v>0</v>
      </c>
      <c r="M76" s="125">
        <v>0</v>
      </c>
      <c r="N76" s="126">
        <v>0</v>
      </c>
      <c r="O76" s="163">
        <f t="shared" ref="O76:O87" si="7">SUM(P76:S76)</f>
        <v>0</v>
      </c>
      <c r="P76" s="125">
        <v>0</v>
      </c>
      <c r="Q76" s="125">
        <v>0</v>
      </c>
      <c r="R76" s="125">
        <v>0</v>
      </c>
      <c r="S76" s="164">
        <v>0</v>
      </c>
      <c r="T76" s="163">
        <f t="shared" ref="T76:T87" si="8">SUM(U76:X76)</f>
        <v>0</v>
      </c>
      <c r="U76" s="125">
        <v>0</v>
      </c>
      <c r="V76" s="125">
        <v>0</v>
      </c>
      <c r="W76" s="125">
        <v>0</v>
      </c>
      <c r="X76" s="164">
        <v>0</v>
      </c>
    </row>
    <row r="77" spans="2:24" ht="12.75" hidden="1" customHeight="1" x14ac:dyDescent="0.2">
      <c r="B77" s="2"/>
      <c r="C77" s="81"/>
      <c r="D77" s="81" t="str">
        <f>$D$13</f>
        <v>Jahr 2018</v>
      </c>
      <c r="E77" s="165">
        <f t="shared" si="6"/>
        <v>0</v>
      </c>
      <c r="F77" s="83">
        <v>0</v>
      </c>
      <c r="G77" s="166">
        <v>0</v>
      </c>
      <c r="H77" s="167">
        <v>0</v>
      </c>
      <c r="I77" s="167">
        <v>0</v>
      </c>
      <c r="J77" s="168">
        <v>0</v>
      </c>
      <c r="K77" s="166">
        <v>0</v>
      </c>
      <c r="L77" s="167">
        <v>0</v>
      </c>
      <c r="M77" s="167">
        <v>0</v>
      </c>
      <c r="N77" s="168">
        <v>0</v>
      </c>
      <c r="O77" s="169">
        <f t="shared" si="7"/>
        <v>0</v>
      </c>
      <c r="P77" s="167">
        <v>0</v>
      </c>
      <c r="Q77" s="167">
        <v>0</v>
      </c>
      <c r="R77" s="167">
        <v>0</v>
      </c>
      <c r="S77" s="170">
        <v>0</v>
      </c>
      <c r="T77" s="169">
        <f t="shared" si="8"/>
        <v>0</v>
      </c>
      <c r="U77" s="167">
        <v>0</v>
      </c>
      <c r="V77" s="167">
        <v>0</v>
      </c>
      <c r="W77" s="167">
        <v>0</v>
      </c>
      <c r="X77" s="170">
        <v>0</v>
      </c>
    </row>
    <row r="78" spans="2:24" ht="12.75" customHeight="1" x14ac:dyDescent="0.2">
      <c r="B78" s="2" t="s">
        <v>140</v>
      </c>
      <c r="C78" s="123" t="s">
        <v>141</v>
      </c>
      <c r="D78" s="124" t="str">
        <f>$D$12</f>
        <v>Jahr 2019</v>
      </c>
      <c r="E78" s="161">
        <f t="shared" si="6"/>
        <v>18.577999999999999</v>
      </c>
      <c r="F78" s="83">
        <v>0</v>
      </c>
      <c r="G78" s="162">
        <v>0</v>
      </c>
      <c r="H78" s="125">
        <v>0</v>
      </c>
      <c r="I78" s="125">
        <v>18.577999999999999</v>
      </c>
      <c r="J78" s="126">
        <v>0</v>
      </c>
      <c r="K78" s="162">
        <v>0</v>
      </c>
      <c r="L78" s="125">
        <v>0</v>
      </c>
      <c r="M78" s="125">
        <v>0</v>
      </c>
      <c r="N78" s="126">
        <v>0</v>
      </c>
      <c r="O78" s="163">
        <f t="shared" si="7"/>
        <v>0</v>
      </c>
      <c r="P78" s="125">
        <v>0</v>
      </c>
      <c r="Q78" s="125">
        <v>0</v>
      </c>
      <c r="R78" s="125">
        <v>0</v>
      </c>
      <c r="S78" s="164">
        <v>0</v>
      </c>
      <c r="T78" s="163">
        <f t="shared" si="8"/>
        <v>0</v>
      </c>
      <c r="U78" s="125">
        <v>0</v>
      </c>
      <c r="V78" s="125">
        <v>0</v>
      </c>
      <c r="W78" s="125">
        <v>0</v>
      </c>
      <c r="X78" s="164">
        <v>0</v>
      </c>
    </row>
    <row r="79" spans="2:24" ht="12.75" customHeight="1" x14ac:dyDescent="0.2">
      <c r="B79" s="2"/>
      <c r="C79" s="81"/>
      <c r="D79" s="81" t="str">
        <f>$D$13</f>
        <v>Jahr 2018</v>
      </c>
      <c r="E79" s="165">
        <f t="shared" si="6"/>
        <v>17.791</v>
      </c>
      <c r="F79" s="83">
        <v>0</v>
      </c>
      <c r="G79" s="166">
        <v>0</v>
      </c>
      <c r="H79" s="167">
        <v>0</v>
      </c>
      <c r="I79" s="167">
        <v>17.791</v>
      </c>
      <c r="J79" s="168">
        <v>0</v>
      </c>
      <c r="K79" s="166">
        <v>0</v>
      </c>
      <c r="L79" s="167">
        <v>0</v>
      </c>
      <c r="M79" s="167">
        <v>0</v>
      </c>
      <c r="N79" s="168">
        <v>0</v>
      </c>
      <c r="O79" s="169">
        <f t="shared" si="7"/>
        <v>0</v>
      </c>
      <c r="P79" s="167">
        <v>0</v>
      </c>
      <c r="Q79" s="167">
        <v>0</v>
      </c>
      <c r="R79" s="167">
        <v>0</v>
      </c>
      <c r="S79" s="170">
        <v>0</v>
      </c>
      <c r="T79" s="169">
        <f t="shared" si="8"/>
        <v>0</v>
      </c>
      <c r="U79" s="167">
        <v>0</v>
      </c>
      <c r="V79" s="167">
        <v>0</v>
      </c>
      <c r="W79" s="167">
        <v>0</v>
      </c>
      <c r="X79" s="170">
        <v>0</v>
      </c>
    </row>
    <row r="80" spans="2:24" ht="12.75" customHeight="1" x14ac:dyDescent="0.2">
      <c r="B80" s="2" t="s">
        <v>142</v>
      </c>
      <c r="C80" s="123" t="s">
        <v>143</v>
      </c>
      <c r="D80" s="124" t="str">
        <f>$D$12</f>
        <v>Jahr 2019</v>
      </c>
      <c r="E80" s="161">
        <f t="shared" si="6"/>
        <v>23.449000000000002</v>
      </c>
      <c r="F80" s="83">
        <v>23.449000000000002</v>
      </c>
      <c r="G80" s="162">
        <v>0</v>
      </c>
      <c r="H80" s="125">
        <v>0</v>
      </c>
      <c r="I80" s="125">
        <v>0</v>
      </c>
      <c r="J80" s="126">
        <v>0</v>
      </c>
      <c r="K80" s="162">
        <v>23.449000000000002</v>
      </c>
      <c r="L80" s="125">
        <v>0</v>
      </c>
      <c r="M80" s="125">
        <v>0</v>
      </c>
      <c r="N80" s="126">
        <v>0</v>
      </c>
      <c r="O80" s="163">
        <f t="shared" si="7"/>
        <v>0</v>
      </c>
      <c r="P80" s="125">
        <v>0</v>
      </c>
      <c r="Q80" s="125">
        <v>0</v>
      </c>
      <c r="R80" s="125">
        <v>0</v>
      </c>
      <c r="S80" s="164">
        <v>0</v>
      </c>
      <c r="T80" s="163">
        <f t="shared" si="8"/>
        <v>0</v>
      </c>
      <c r="U80" s="125">
        <v>0</v>
      </c>
      <c r="V80" s="125">
        <v>0</v>
      </c>
      <c r="W80" s="125">
        <v>0</v>
      </c>
      <c r="X80" s="164">
        <v>0</v>
      </c>
    </row>
    <row r="81" spans="2:24" ht="12.75" customHeight="1" x14ac:dyDescent="0.2">
      <c r="B81" s="2"/>
      <c r="C81" s="81"/>
      <c r="D81" s="81" t="str">
        <f>$D$13</f>
        <v>Jahr 2018</v>
      </c>
      <c r="E81" s="165">
        <f t="shared" si="6"/>
        <v>28.428000000000001</v>
      </c>
      <c r="F81" s="83">
        <v>28.428000000000001</v>
      </c>
      <c r="G81" s="166">
        <v>0</v>
      </c>
      <c r="H81" s="167">
        <v>0</v>
      </c>
      <c r="I81" s="167">
        <v>0</v>
      </c>
      <c r="J81" s="168">
        <v>0</v>
      </c>
      <c r="K81" s="166">
        <v>28.428000000000001</v>
      </c>
      <c r="L81" s="167">
        <v>0</v>
      </c>
      <c r="M81" s="167">
        <v>0</v>
      </c>
      <c r="N81" s="168">
        <v>0</v>
      </c>
      <c r="O81" s="169">
        <f t="shared" si="7"/>
        <v>0</v>
      </c>
      <c r="P81" s="167">
        <v>0</v>
      </c>
      <c r="Q81" s="167">
        <v>0</v>
      </c>
      <c r="R81" s="167">
        <v>0</v>
      </c>
      <c r="S81" s="170">
        <v>0</v>
      </c>
      <c r="T81" s="169">
        <f t="shared" si="8"/>
        <v>0</v>
      </c>
      <c r="U81" s="167">
        <v>0</v>
      </c>
      <c r="V81" s="167">
        <v>0</v>
      </c>
      <c r="W81" s="167">
        <v>0</v>
      </c>
      <c r="X81" s="170">
        <v>0</v>
      </c>
    </row>
    <row r="82" spans="2:24" ht="12.75" hidden="1" customHeight="1" x14ac:dyDescent="0.2">
      <c r="B82" s="2" t="s">
        <v>144</v>
      </c>
      <c r="C82" s="123" t="s">
        <v>145</v>
      </c>
      <c r="D82" s="124" t="str">
        <f>$D$12</f>
        <v>Jahr 2019</v>
      </c>
      <c r="E82" s="161">
        <f t="shared" si="6"/>
        <v>0</v>
      </c>
      <c r="F82" s="83">
        <v>0</v>
      </c>
      <c r="G82" s="162">
        <v>0</v>
      </c>
      <c r="H82" s="125">
        <v>0</v>
      </c>
      <c r="I82" s="125">
        <v>0</v>
      </c>
      <c r="J82" s="126">
        <v>0</v>
      </c>
      <c r="K82" s="162">
        <v>0</v>
      </c>
      <c r="L82" s="125">
        <v>0</v>
      </c>
      <c r="M82" s="125">
        <v>0</v>
      </c>
      <c r="N82" s="126">
        <v>0</v>
      </c>
      <c r="O82" s="163">
        <f t="shared" si="7"/>
        <v>0</v>
      </c>
      <c r="P82" s="125">
        <v>0</v>
      </c>
      <c r="Q82" s="125">
        <v>0</v>
      </c>
      <c r="R82" s="125">
        <v>0</v>
      </c>
      <c r="S82" s="164">
        <v>0</v>
      </c>
      <c r="T82" s="163">
        <f t="shared" si="8"/>
        <v>0</v>
      </c>
      <c r="U82" s="125">
        <v>0</v>
      </c>
      <c r="V82" s="125">
        <v>0</v>
      </c>
      <c r="W82" s="125">
        <v>0</v>
      </c>
      <c r="X82" s="164">
        <v>0</v>
      </c>
    </row>
    <row r="83" spans="2:24" ht="12.75" hidden="1" customHeight="1" x14ac:dyDescent="0.2">
      <c r="B83" s="2"/>
      <c r="C83" s="81"/>
      <c r="D83" s="81" t="str">
        <f>$D$13</f>
        <v>Jahr 2018</v>
      </c>
      <c r="E83" s="165">
        <f t="shared" si="6"/>
        <v>0</v>
      </c>
      <c r="F83" s="83">
        <v>0</v>
      </c>
      <c r="G83" s="166">
        <v>0</v>
      </c>
      <c r="H83" s="167">
        <v>0</v>
      </c>
      <c r="I83" s="167">
        <v>0</v>
      </c>
      <c r="J83" s="168">
        <v>0</v>
      </c>
      <c r="K83" s="166">
        <v>0</v>
      </c>
      <c r="L83" s="167">
        <v>0</v>
      </c>
      <c r="M83" s="167">
        <v>0</v>
      </c>
      <c r="N83" s="168">
        <v>0</v>
      </c>
      <c r="O83" s="169">
        <f t="shared" si="7"/>
        <v>0</v>
      </c>
      <c r="P83" s="167">
        <v>0</v>
      </c>
      <c r="Q83" s="167">
        <v>0</v>
      </c>
      <c r="R83" s="167">
        <v>0</v>
      </c>
      <c r="S83" s="170">
        <v>0</v>
      </c>
      <c r="T83" s="169">
        <f t="shared" si="8"/>
        <v>0</v>
      </c>
      <c r="U83" s="167">
        <v>0</v>
      </c>
      <c r="V83" s="167">
        <v>0</v>
      </c>
      <c r="W83" s="167">
        <v>0</v>
      </c>
      <c r="X83" s="170">
        <v>0</v>
      </c>
    </row>
    <row r="84" spans="2:24" ht="12.75" customHeight="1" x14ac:dyDescent="0.2">
      <c r="B84" s="2" t="s">
        <v>146</v>
      </c>
      <c r="C84" s="123" t="s">
        <v>147</v>
      </c>
      <c r="D84" s="124" t="str">
        <f>$D$12</f>
        <v>Jahr 2019</v>
      </c>
      <c r="E84" s="161">
        <f t="shared" si="6"/>
        <v>86.216000000000008</v>
      </c>
      <c r="F84" s="83">
        <v>0</v>
      </c>
      <c r="G84" s="162">
        <v>0</v>
      </c>
      <c r="H84" s="125">
        <v>0</v>
      </c>
      <c r="I84" s="125">
        <v>0</v>
      </c>
      <c r="J84" s="126">
        <v>86.216000000000008</v>
      </c>
      <c r="K84" s="162">
        <v>0</v>
      </c>
      <c r="L84" s="125">
        <v>0</v>
      </c>
      <c r="M84" s="125">
        <v>0</v>
      </c>
      <c r="N84" s="126">
        <v>0</v>
      </c>
      <c r="O84" s="163">
        <f t="shared" si="7"/>
        <v>0</v>
      </c>
      <c r="P84" s="125">
        <v>0</v>
      </c>
      <c r="Q84" s="125">
        <v>0</v>
      </c>
      <c r="R84" s="125">
        <v>0</v>
      </c>
      <c r="S84" s="164">
        <v>0</v>
      </c>
      <c r="T84" s="163">
        <f t="shared" si="8"/>
        <v>0</v>
      </c>
      <c r="U84" s="125">
        <v>0</v>
      </c>
      <c r="V84" s="125">
        <v>0</v>
      </c>
      <c r="W84" s="125">
        <v>0</v>
      </c>
      <c r="X84" s="164">
        <v>0</v>
      </c>
    </row>
    <row r="85" spans="2:24" ht="12.75" customHeight="1" x14ac:dyDescent="0.2">
      <c r="B85" s="2"/>
      <c r="C85" s="81"/>
      <c r="D85" s="81" t="str">
        <f>$D$13</f>
        <v>Jahr 2018</v>
      </c>
      <c r="E85" s="165">
        <f t="shared" si="6"/>
        <v>89.036000000000001</v>
      </c>
      <c r="F85" s="83">
        <v>0</v>
      </c>
      <c r="G85" s="166">
        <v>0</v>
      </c>
      <c r="H85" s="167">
        <v>0</v>
      </c>
      <c r="I85" s="167">
        <v>0</v>
      </c>
      <c r="J85" s="168">
        <v>89.036000000000001</v>
      </c>
      <c r="K85" s="166">
        <v>0</v>
      </c>
      <c r="L85" s="167">
        <v>0</v>
      </c>
      <c r="M85" s="167">
        <v>0</v>
      </c>
      <c r="N85" s="168">
        <v>0</v>
      </c>
      <c r="O85" s="169">
        <f t="shared" si="7"/>
        <v>0</v>
      </c>
      <c r="P85" s="167">
        <v>0</v>
      </c>
      <c r="Q85" s="167">
        <v>0</v>
      </c>
      <c r="R85" s="167">
        <v>0</v>
      </c>
      <c r="S85" s="170">
        <v>0</v>
      </c>
      <c r="T85" s="169">
        <f t="shared" si="8"/>
        <v>0</v>
      </c>
      <c r="U85" s="167">
        <v>0</v>
      </c>
      <c r="V85" s="167">
        <v>0</v>
      </c>
      <c r="W85" s="167">
        <v>0</v>
      </c>
      <c r="X85" s="170">
        <v>0</v>
      </c>
    </row>
    <row r="86" spans="2:24" ht="12.75" hidden="1" customHeight="1" x14ac:dyDescent="0.2">
      <c r="B86" t="s">
        <v>148</v>
      </c>
      <c r="C86" s="123" t="s">
        <v>149</v>
      </c>
      <c r="D86" s="124" t="str">
        <f>$D$12</f>
        <v>Jahr 2019</v>
      </c>
      <c r="E86" s="161">
        <f t="shared" si="6"/>
        <v>0</v>
      </c>
      <c r="F86" s="83">
        <v>0</v>
      </c>
      <c r="G86" s="162">
        <v>0</v>
      </c>
      <c r="H86" s="125">
        <v>0</v>
      </c>
      <c r="I86" s="125">
        <v>0</v>
      </c>
      <c r="J86" s="126">
        <v>0</v>
      </c>
      <c r="K86" s="162">
        <v>0</v>
      </c>
      <c r="L86" s="125">
        <v>0</v>
      </c>
      <c r="M86" s="125">
        <v>0</v>
      </c>
      <c r="N86" s="126">
        <v>0</v>
      </c>
      <c r="O86" s="163">
        <f t="shared" si="7"/>
        <v>0</v>
      </c>
      <c r="P86" s="125">
        <v>0</v>
      </c>
      <c r="Q86" s="125">
        <v>0</v>
      </c>
      <c r="R86" s="125">
        <v>0</v>
      </c>
      <c r="S86" s="164">
        <v>0</v>
      </c>
      <c r="T86" s="163">
        <f t="shared" si="8"/>
        <v>0</v>
      </c>
      <c r="U86" s="125">
        <v>0</v>
      </c>
      <c r="V86" s="125">
        <v>0</v>
      </c>
      <c r="W86" s="125">
        <v>0</v>
      </c>
      <c r="X86" s="164">
        <v>0</v>
      </c>
    </row>
    <row r="87" spans="2:24" ht="12.75" hidden="1" customHeight="1" x14ac:dyDescent="0.2">
      <c r="C87" s="81"/>
      <c r="D87" s="81" t="str">
        <f>$D$13</f>
        <v>Jahr 2018</v>
      </c>
      <c r="E87" s="171">
        <f t="shared" si="6"/>
        <v>0</v>
      </c>
      <c r="F87" s="172">
        <v>0</v>
      </c>
      <c r="G87" s="173">
        <v>0</v>
      </c>
      <c r="H87" s="174">
        <v>0</v>
      </c>
      <c r="I87" s="174">
        <v>0</v>
      </c>
      <c r="J87" s="175">
        <v>0</v>
      </c>
      <c r="K87" s="173">
        <v>0</v>
      </c>
      <c r="L87" s="174">
        <v>0</v>
      </c>
      <c r="M87" s="174">
        <v>0</v>
      </c>
      <c r="N87" s="175">
        <v>0</v>
      </c>
      <c r="O87" s="176">
        <f t="shared" si="7"/>
        <v>0</v>
      </c>
      <c r="P87" s="174">
        <v>0</v>
      </c>
      <c r="Q87" s="174">
        <v>0</v>
      </c>
      <c r="R87" s="174">
        <v>0</v>
      </c>
      <c r="S87" s="177">
        <v>0</v>
      </c>
      <c r="T87" s="176">
        <f t="shared" si="8"/>
        <v>0</v>
      </c>
      <c r="U87" s="174">
        <v>0</v>
      </c>
      <c r="V87" s="174">
        <v>0</v>
      </c>
      <c r="W87" s="174">
        <v>0</v>
      </c>
      <c r="X87" s="177">
        <v>0</v>
      </c>
    </row>
    <row r="88" spans="2:24" ht="20.100000000000001" hidden="1" customHeight="1" x14ac:dyDescent="0.2">
      <c r="C88" s="59" t="str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r="89" spans="2:24" ht="12.75" customHeight="1" x14ac:dyDescent="0.2">
      <c r="C89" s="59" t="str">
        <f>IF(INT(AktJahrMonat)&gt;=201606,"","Hinweis: Die Gewährleistungen aus Gründen der Exportförderung werden erst ab Q2 2015 erfasst.")</f>
        <v/>
      </c>
    </row>
    <row r="90" spans="2:24" ht="12.75" customHeight="1" x14ac:dyDescent="0.2">
      <c r="C90" s="59" t="str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horizontalCentered="1"/>
  <pageMargins left="0.39374999999999999" right="0.31527777777777799" top="0.78749999999999998" bottom="0.59027777777777801" header="0.51180555555555496" footer="0.39374999999999999"/>
  <pageSetup paperSize="9" scale="85" orientation="landscape" r:id="rId1"/>
  <headerFooter>
    <oddFooter>&amp;L&amp;8 &amp;C&amp;8 &amp;R&amp;8 Seite &amp;P</oddFooter>
  </headerFooter>
  <rowBreaks count="1" manualBreakCount="1">
    <brk id="4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11.5703125" style="14" hidden="1" customWidth="1"/>
    <col min="3" max="3" width="26.7109375" style="13" customWidth="1"/>
    <col min="4" max="4" width="11.42578125" style="13" customWidth="1"/>
    <col min="5" max="14" width="11.5703125" style="13" hidden="1" customWidth="1"/>
    <col min="15" max="16" width="11.42578125" style="13" customWidth="1"/>
    <col min="17" max="17" width="12.28515625" style="13" customWidth="1"/>
    <col min="18" max="18" width="12.140625" style="13" customWidth="1"/>
    <col min="19" max="24" width="11.42578125" style="13" customWidth="1"/>
    <col min="25" max="25" width="0.85546875" style="13" customWidth="1"/>
    <col min="26" max="257" width="11.42578125" style="13" customWidth="1"/>
    <col min="258" max="1025" width="11.42578125" style="2" customWidth="1"/>
  </cols>
  <sheetData>
    <row r="1" spans="1:257" ht="12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</row>
    <row r="2" spans="1:257" ht="12.75" customHeight="1" x14ac:dyDescent="0.2">
      <c r="A2" s="2"/>
      <c r="B2" s="2"/>
      <c r="C2" s="14" t="s">
        <v>161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</row>
    <row r="3" spans="1:257" ht="12.75" customHeight="1" x14ac:dyDescent="0.2">
      <c r="A3" s="2"/>
      <c r="B3" s="2"/>
      <c r="C3" s="8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</row>
    <row r="4" spans="1:257" ht="12.75" customHeight="1" x14ac:dyDescent="0.2">
      <c r="A4" s="2"/>
      <c r="B4" s="2"/>
      <c r="C4" s="89" t="s">
        <v>162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2"/>
      <c r="Q4" s="2"/>
      <c r="R4" s="90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</row>
    <row r="5" spans="1:257" ht="12.75" customHeight="1" x14ac:dyDescent="0.2">
      <c r="A5" s="2"/>
      <c r="B5" s="2"/>
      <c r="C5" s="89" t="s">
        <v>163</v>
      </c>
      <c r="D5" s="130"/>
      <c r="E5" s="130"/>
      <c r="F5" s="130"/>
      <c r="G5" s="131"/>
      <c r="H5" s="132"/>
      <c r="I5" s="132"/>
      <c r="J5" s="132"/>
      <c r="K5" s="131"/>
      <c r="L5" s="132"/>
      <c r="M5" s="132"/>
      <c r="N5" s="132"/>
      <c r="O5" s="132"/>
      <c r="P5" s="43"/>
      <c r="Q5" s="43"/>
      <c r="R5" s="132"/>
      <c r="S5" s="43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</row>
    <row r="6" spans="1:257" ht="15" customHeight="1" x14ac:dyDescent="0.2">
      <c r="A6" s="2"/>
      <c r="B6" s="2"/>
      <c r="C6" s="89" t="str">
        <f>UebInstitutQuartal</f>
        <v>3. Quartal 2019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</row>
    <row r="7" spans="1:257" ht="24.95" customHeight="1" x14ac:dyDescent="0.2">
      <c r="A7" s="2"/>
      <c r="B7" s="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</row>
    <row r="8" spans="1:257" ht="22.5" customHeight="1" x14ac:dyDescent="0.2">
      <c r="A8" s="2"/>
      <c r="B8" s="2"/>
      <c r="C8" s="43"/>
      <c r="D8" s="43"/>
      <c r="E8" s="133" t="s">
        <v>39</v>
      </c>
      <c r="F8" s="134"/>
      <c r="G8" s="135"/>
      <c r="H8" s="135"/>
      <c r="I8" s="135"/>
      <c r="J8" s="135"/>
      <c r="K8" s="135"/>
      <c r="L8" s="135"/>
      <c r="M8" s="135"/>
      <c r="N8" s="135"/>
      <c r="O8" s="133" t="s">
        <v>152</v>
      </c>
      <c r="P8" s="135"/>
      <c r="Q8" s="135"/>
      <c r="R8" s="135"/>
      <c r="S8" s="136"/>
      <c r="T8" s="316" t="s">
        <v>153</v>
      </c>
      <c r="U8" s="305"/>
      <c r="V8" s="305"/>
      <c r="W8" s="305"/>
      <c r="X8" s="305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</row>
    <row r="9" spans="1:257" ht="12.75" customHeight="1" x14ac:dyDescent="0.2">
      <c r="A9" s="2"/>
      <c r="B9" s="2"/>
      <c r="C9" s="43"/>
      <c r="D9" s="43"/>
      <c r="E9" s="137" t="s">
        <v>44</v>
      </c>
      <c r="F9" s="138"/>
      <c r="G9" s="139" t="s">
        <v>154</v>
      </c>
      <c r="H9" s="111"/>
      <c r="I9" s="111"/>
      <c r="J9" s="111"/>
      <c r="K9" s="139" t="s">
        <v>155</v>
      </c>
      <c r="L9" s="111"/>
      <c r="M9" s="111"/>
      <c r="N9" s="111"/>
      <c r="O9" s="140" t="str">
        <f>E9</f>
        <v>Summe</v>
      </c>
      <c r="P9" s="141" t="s">
        <v>61</v>
      </c>
      <c r="Q9" s="111"/>
      <c r="R9" s="111"/>
      <c r="S9" s="142"/>
      <c r="T9" s="140" t="str">
        <f>O9</f>
        <v>Summe</v>
      </c>
      <c r="U9" s="141" t="str">
        <f>P9</f>
        <v>davon</v>
      </c>
      <c r="V9" s="111"/>
      <c r="W9" s="111"/>
      <c r="X9" s="14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spans="1:257" s="143" customFormat="1" ht="33.6" customHeight="1" x14ac:dyDescent="0.2">
      <c r="B10" s="144"/>
      <c r="C10" s="145"/>
      <c r="D10" s="145"/>
      <c r="E10" s="146"/>
      <c r="F10" s="147" t="s">
        <v>156</v>
      </c>
      <c r="G10" s="148" t="s">
        <v>157</v>
      </c>
      <c r="H10" s="149" t="s">
        <v>158</v>
      </c>
      <c r="I10" s="149" t="s">
        <v>159</v>
      </c>
      <c r="J10" s="150" t="s">
        <v>160</v>
      </c>
      <c r="K10" s="148" t="s">
        <v>157</v>
      </c>
      <c r="L10" s="149" t="s">
        <v>158</v>
      </c>
      <c r="M10" s="149" t="s">
        <v>159</v>
      </c>
      <c r="N10" s="150" t="s">
        <v>160</v>
      </c>
      <c r="O10" s="151"/>
      <c r="P10" s="149" t="str">
        <f>G10</f>
        <v>Zentralstaat</v>
      </c>
      <c r="Q10" s="149" t="str">
        <f>H10</f>
        <v>Regionale Gebietskörper-schaften</v>
      </c>
      <c r="R10" s="149" t="str">
        <f>I10</f>
        <v>Örtliche Gebietskörper-schaften</v>
      </c>
      <c r="S10" s="152" t="str">
        <f>J10</f>
        <v>Sonstige</v>
      </c>
      <c r="T10" s="151"/>
      <c r="U10" s="149" t="str">
        <f>P10</f>
        <v>Zentralstaat</v>
      </c>
      <c r="V10" s="149" t="str">
        <f>Q10</f>
        <v>Regionale Gebietskörper-schaften</v>
      </c>
      <c r="W10" s="149" t="str">
        <f>R10</f>
        <v>Örtliche Gebietskörper-schaften</v>
      </c>
      <c r="X10" s="152" t="str">
        <f>S10</f>
        <v>Sonstige</v>
      </c>
    </row>
    <row r="11" spans="1:257" ht="12.75" customHeight="1" x14ac:dyDescent="0.2">
      <c r="B11" s="2"/>
      <c r="C11" s="81" t="s">
        <v>73</v>
      </c>
      <c r="D11" s="82" t="str">
        <f>AktQuartal</f>
        <v>3. Quartal</v>
      </c>
      <c r="E11" s="153" t="str">
        <f>Einheit_Waehrung</f>
        <v>Mio. €</v>
      </c>
      <c r="F11" s="154" t="str">
        <f>E11</f>
        <v>Mio. €</v>
      </c>
      <c r="G11" s="155" t="str">
        <f>E11</f>
        <v>Mio. €</v>
      </c>
      <c r="H11" s="156" t="str">
        <f>E11</f>
        <v>Mio. €</v>
      </c>
      <c r="I11" s="156" t="str">
        <f>E11</f>
        <v>Mio. €</v>
      </c>
      <c r="J11" s="157" t="str">
        <f>E11</f>
        <v>Mio. €</v>
      </c>
      <c r="K11" s="155" t="str">
        <f>I11</f>
        <v>Mio. €</v>
      </c>
      <c r="L11" s="156" t="str">
        <f>I11</f>
        <v>Mio. €</v>
      </c>
      <c r="M11" s="156" t="str">
        <f>I11</f>
        <v>Mio. €</v>
      </c>
      <c r="N11" s="157" t="str">
        <f>I11</f>
        <v>Mio. €</v>
      </c>
      <c r="O11" s="158" t="str">
        <f>E11</f>
        <v>Mio. €</v>
      </c>
      <c r="P11" s="159" t="str">
        <f>O11</f>
        <v>Mio. €</v>
      </c>
      <c r="Q11" s="121" t="str">
        <f>O11</f>
        <v>Mio. €</v>
      </c>
      <c r="R11" s="121" t="str">
        <f>O11</f>
        <v>Mio. €</v>
      </c>
      <c r="S11" s="160" t="str">
        <f>O11</f>
        <v>Mio. €</v>
      </c>
      <c r="T11" s="158" t="str">
        <f>O11</f>
        <v>Mio. €</v>
      </c>
      <c r="U11" s="159" t="str">
        <f>T11</f>
        <v>Mio. €</v>
      </c>
      <c r="V11" s="121" t="str">
        <f>T11</f>
        <v>Mio. €</v>
      </c>
      <c r="W11" s="121" t="str">
        <f>T11</f>
        <v>Mio. €</v>
      </c>
      <c r="X11" s="160" t="str">
        <f>T11</f>
        <v>Mio. €</v>
      </c>
    </row>
    <row r="12" spans="1:257" ht="12.75" customHeight="1" x14ac:dyDescent="0.2">
      <c r="B12" s="14" t="s">
        <v>74</v>
      </c>
      <c r="C12" s="123" t="s">
        <v>75</v>
      </c>
      <c r="D12" s="124" t="str">
        <f>"Jahr "&amp;AktJahr</f>
        <v>Jahr 2019</v>
      </c>
      <c r="E12" s="161">
        <f t="shared" ref="E12:E43" si="0">SUM(G12:N12)</f>
        <v>0</v>
      </c>
      <c r="F12" s="71">
        <v>0</v>
      </c>
      <c r="G12" s="162">
        <v>0</v>
      </c>
      <c r="H12" s="125">
        <v>0</v>
      </c>
      <c r="I12" s="125">
        <v>0</v>
      </c>
      <c r="J12" s="126">
        <v>0</v>
      </c>
      <c r="K12" s="162">
        <v>0</v>
      </c>
      <c r="L12" s="125">
        <v>0</v>
      </c>
      <c r="M12" s="125">
        <v>0</v>
      </c>
      <c r="N12" s="126">
        <v>0</v>
      </c>
      <c r="O12" s="163">
        <f t="shared" ref="O12:O43" si="1">SUM(P12:S12)</f>
        <v>0.26</v>
      </c>
      <c r="P12" s="125">
        <v>0</v>
      </c>
      <c r="Q12" s="125">
        <v>0.23</v>
      </c>
      <c r="R12" s="125">
        <v>0</v>
      </c>
      <c r="S12" s="164">
        <v>0.03</v>
      </c>
      <c r="T12" s="163">
        <f t="shared" ref="T12:T43" si="2">SUM(U12:X12)</f>
        <v>0.17499999999999999</v>
      </c>
      <c r="U12" s="125">
        <v>0</v>
      </c>
      <c r="V12" s="125">
        <v>0.17499999999999999</v>
      </c>
      <c r="W12" s="125">
        <v>0</v>
      </c>
      <c r="X12" s="164">
        <v>0</v>
      </c>
    </row>
    <row r="13" spans="1:257" ht="12.75" customHeight="1" x14ac:dyDescent="0.2">
      <c r="B13" s="2"/>
      <c r="C13" s="81"/>
      <c r="D13" s="81" t="str">
        <f>"Jahr "&amp;(AktJahr-1)</f>
        <v>Jahr 2018</v>
      </c>
      <c r="E13" s="165">
        <f t="shared" si="0"/>
        <v>0</v>
      </c>
      <c r="F13" s="83">
        <v>0</v>
      </c>
      <c r="G13" s="166">
        <v>0</v>
      </c>
      <c r="H13" s="167">
        <v>0</v>
      </c>
      <c r="I13" s="167">
        <v>0</v>
      </c>
      <c r="J13" s="168">
        <v>0</v>
      </c>
      <c r="K13" s="166">
        <v>0</v>
      </c>
      <c r="L13" s="167">
        <v>0</v>
      </c>
      <c r="M13" s="167">
        <v>0</v>
      </c>
      <c r="N13" s="168">
        <v>0</v>
      </c>
      <c r="O13" s="169">
        <f t="shared" si="1"/>
        <v>0.115</v>
      </c>
      <c r="P13" s="167">
        <v>0</v>
      </c>
      <c r="Q13" s="167">
        <v>0.115</v>
      </c>
      <c r="R13" s="167">
        <v>0</v>
      </c>
      <c r="S13" s="170">
        <v>0</v>
      </c>
      <c r="T13" s="169">
        <f t="shared" si="2"/>
        <v>0.28699999999999998</v>
      </c>
      <c r="U13" s="167">
        <v>0</v>
      </c>
      <c r="V13" s="167">
        <v>0.28699999999999998</v>
      </c>
      <c r="W13" s="167">
        <v>0</v>
      </c>
      <c r="X13" s="170">
        <v>0</v>
      </c>
    </row>
    <row r="14" spans="1:257" ht="12.75" customHeight="1" x14ac:dyDescent="0.2">
      <c r="B14" s="14" t="s">
        <v>76</v>
      </c>
      <c r="C14" s="123" t="s">
        <v>77</v>
      </c>
      <c r="D14" s="124" t="str">
        <f>$D$12</f>
        <v>Jahr 2019</v>
      </c>
      <c r="E14" s="161">
        <f t="shared" si="0"/>
        <v>0</v>
      </c>
      <c r="F14" s="83">
        <v>0</v>
      </c>
      <c r="G14" s="162">
        <v>0</v>
      </c>
      <c r="H14" s="125">
        <v>0</v>
      </c>
      <c r="I14" s="125">
        <v>0</v>
      </c>
      <c r="J14" s="126">
        <v>0</v>
      </c>
      <c r="K14" s="162">
        <v>0</v>
      </c>
      <c r="L14" s="125">
        <v>0</v>
      </c>
      <c r="M14" s="125">
        <v>0</v>
      </c>
      <c r="N14" s="126">
        <v>0</v>
      </c>
      <c r="O14" s="163">
        <f t="shared" si="1"/>
        <v>0.26</v>
      </c>
      <c r="P14" s="125">
        <v>0</v>
      </c>
      <c r="Q14" s="125">
        <v>0.23</v>
      </c>
      <c r="R14" s="125">
        <v>0</v>
      </c>
      <c r="S14" s="164">
        <v>0.03</v>
      </c>
      <c r="T14" s="163">
        <f t="shared" si="2"/>
        <v>0.17499999999999999</v>
      </c>
      <c r="U14" s="125">
        <v>0</v>
      </c>
      <c r="V14" s="125">
        <v>0.17499999999999999</v>
      </c>
      <c r="W14" s="125">
        <v>0</v>
      </c>
      <c r="X14" s="164">
        <v>0</v>
      </c>
    </row>
    <row r="15" spans="1:257" ht="12.75" customHeight="1" x14ac:dyDescent="0.2">
      <c r="B15" s="2"/>
      <c r="C15" s="81"/>
      <c r="D15" s="81" t="str">
        <f>$D$13</f>
        <v>Jahr 2018</v>
      </c>
      <c r="E15" s="165">
        <f t="shared" si="0"/>
        <v>0</v>
      </c>
      <c r="F15" s="83">
        <v>0</v>
      </c>
      <c r="G15" s="166">
        <v>0</v>
      </c>
      <c r="H15" s="167">
        <v>0</v>
      </c>
      <c r="I15" s="167">
        <v>0</v>
      </c>
      <c r="J15" s="168">
        <v>0</v>
      </c>
      <c r="K15" s="166">
        <v>0</v>
      </c>
      <c r="L15" s="167">
        <v>0</v>
      </c>
      <c r="M15" s="167">
        <v>0</v>
      </c>
      <c r="N15" s="168">
        <v>0</v>
      </c>
      <c r="O15" s="169">
        <f t="shared" si="1"/>
        <v>0.115</v>
      </c>
      <c r="P15" s="167">
        <v>0</v>
      </c>
      <c r="Q15" s="167">
        <v>0.115</v>
      </c>
      <c r="R15" s="167">
        <v>0</v>
      </c>
      <c r="S15" s="170">
        <v>0</v>
      </c>
      <c r="T15" s="169">
        <f t="shared" si="2"/>
        <v>0.28699999999999998</v>
      </c>
      <c r="U15" s="167">
        <v>0</v>
      </c>
      <c r="V15" s="167">
        <v>0.28699999999999998</v>
      </c>
      <c r="W15" s="167">
        <v>0</v>
      </c>
      <c r="X15" s="170">
        <v>0</v>
      </c>
    </row>
    <row r="16" spans="1:257" ht="12.75" customHeight="1" x14ac:dyDescent="0.2">
      <c r="B16" s="129" t="s">
        <v>78</v>
      </c>
      <c r="C16" s="123" t="s">
        <v>79</v>
      </c>
      <c r="D16" s="124" t="str">
        <f>$D$12</f>
        <v>Jahr 2019</v>
      </c>
      <c r="E16" s="161">
        <f t="shared" si="0"/>
        <v>0</v>
      </c>
      <c r="F16" s="83">
        <v>0</v>
      </c>
      <c r="G16" s="162">
        <v>0</v>
      </c>
      <c r="H16" s="125">
        <v>0</v>
      </c>
      <c r="I16" s="125">
        <v>0</v>
      </c>
      <c r="J16" s="126">
        <v>0</v>
      </c>
      <c r="K16" s="162">
        <v>0</v>
      </c>
      <c r="L16" s="125">
        <v>0</v>
      </c>
      <c r="M16" s="125">
        <v>0</v>
      </c>
      <c r="N16" s="126">
        <v>0</v>
      </c>
      <c r="O16" s="163">
        <f t="shared" si="1"/>
        <v>0</v>
      </c>
      <c r="P16" s="125">
        <v>0</v>
      </c>
      <c r="Q16" s="125">
        <v>0</v>
      </c>
      <c r="R16" s="125">
        <v>0</v>
      </c>
      <c r="S16" s="164">
        <v>0</v>
      </c>
      <c r="T16" s="163">
        <f t="shared" si="2"/>
        <v>0</v>
      </c>
      <c r="U16" s="125">
        <v>0</v>
      </c>
      <c r="V16" s="125">
        <v>0</v>
      </c>
      <c r="W16" s="125">
        <v>0</v>
      </c>
      <c r="X16" s="164">
        <v>0</v>
      </c>
    </row>
    <row r="17" spans="2:24" ht="12.75" customHeight="1" x14ac:dyDescent="0.2">
      <c r="B17" s="2"/>
      <c r="C17" s="82"/>
      <c r="D17" s="81" t="str">
        <f>$D$13</f>
        <v>Jahr 2018</v>
      </c>
      <c r="E17" s="165">
        <f t="shared" si="0"/>
        <v>0</v>
      </c>
      <c r="F17" s="83">
        <v>0</v>
      </c>
      <c r="G17" s="166">
        <v>0</v>
      </c>
      <c r="H17" s="167">
        <v>0</v>
      </c>
      <c r="I17" s="167">
        <v>0</v>
      </c>
      <c r="J17" s="168">
        <v>0</v>
      </c>
      <c r="K17" s="166">
        <v>0</v>
      </c>
      <c r="L17" s="167">
        <v>0</v>
      </c>
      <c r="M17" s="167">
        <v>0</v>
      </c>
      <c r="N17" s="168">
        <v>0</v>
      </c>
      <c r="O17" s="169">
        <f t="shared" si="1"/>
        <v>0</v>
      </c>
      <c r="P17" s="167">
        <v>0</v>
      </c>
      <c r="Q17" s="167">
        <v>0</v>
      </c>
      <c r="R17" s="167">
        <v>0</v>
      </c>
      <c r="S17" s="170">
        <v>0</v>
      </c>
      <c r="T17" s="169">
        <f t="shared" si="2"/>
        <v>0</v>
      </c>
      <c r="U17" s="167">
        <v>0</v>
      </c>
      <c r="V17" s="167">
        <v>0</v>
      </c>
      <c r="W17" s="167">
        <v>0</v>
      </c>
      <c r="X17" s="170">
        <v>0</v>
      </c>
    </row>
    <row r="18" spans="2:24" ht="12.75" hidden="1" customHeight="1" x14ac:dyDescent="0.2">
      <c r="B18" s="129" t="s">
        <v>80</v>
      </c>
      <c r="C18" s="123" t="s">
        <v>81</v>
      </c>
      <c r="D18" s="124" t="str">
        <f>$D$12</f>
        <v>Jahr 2019</v>
      </c>
      <c r="E18" s="161">
        <f t="shared" si="0"/>
        <v>0</v>
      </c>
      <c r="F18" s="83">
        <v>0</v>
      </c>
      <c r="G18" s="162">
        <v>0</v>
      </c>
      <c r="H18" s="125">
        <v>0</v>
      </c>
      <c r="I18" s="125">
        <v>0</v>
      </c>
      <c r="J18" s="126">
        <v>0</v>
      </c>
      <c r="K18" s="162">
        <v>0</v>
      </c>
      <c r="L18" s="125">
        <v>0</v>
      </c>
      <c r="M18" s="125">
        <v>0</v>
      </c>
      <c r="N18" s="126">
        <v>0</v>
      </c>
      <c r="O18" s="163">
        <f t="shared" si="1"/>
        <v>0</v>
      </c>
      <c r="P18" s="125">
        <v>0</v>
      </c>
      <c r="Q18" s="125">
        <v>0</v>
      </c>
      <c r="R18" s="125">
        <v>0</v>
      </c>
      <c r="S18" s="164">
        <v>0</v>
      </c>
      <c r="T18" s="163">
        <f t="shared" si="2"/>
        <v>0</v>
      </c>
      <c r="U18" s="125">
        <v>0</v>
      </c>
      <c r="V18" s="125">
        <v>0</v>
      </c>
      <c r="W18" s="125">
        <v>0</v>
      </c>
      <c r="X18" s="164">
        <v>0</v>
      </c>
    </row>
    <row r="19" spans="2:24" ht="12.75" hidden="1" customHeight="1" x14ac:dyDescent="0.2">
      <c r="B19" s="2"/>
      <c r="C19" s="81"/>
      <c r="D19" s="81" t="str">
        <f>$D$13</f>
        <v>Jahr 2018</v>
      </c>
      <c r="E19" s="165">
        <f t="shared" si="0"/>
        <v>0</v>
      </c>
      <c r="F19" s="83">
        <v>0</v>
      </c>
      <c r="G19" s="166">
        <v>0</v>
      </c>
      <c r="H19" s="167">
        <v>0</v>
      </c>
      <c r="I19" s="167">
        <v>0</v>
      </c>
      <c r="J19" s="168">
        <v>0</v>
      </c>
      <c r="K19" s="166">
        <v>0</v>
      </c>
      <c r="L19" s="167">
        <v>0</v>
      </c>
      <c r="M19" s="167">
        <v>0</v>
      </c>
      <c r="N19" s="168">
        <v>0</v>
      </c>
      <c r="O19" s="169">
        <f t="shared" si="1"/>
        <v>0</v>
      </c>
      <c r="P19" s="167">
        <v>0</v>
      </c>
      <c r="Q19" s="167">
        <v>0</v>
      </c>
      <c r="R19" s="167">
        <v>0</v>
      </c>
      <c r="S19" s="170">
        <v>0</v>
      </c>
      <c r="T19" s="169">
        <f t="shared" si="2"/>
        <v>0</v>
      </c>
      <c r="U19" s="167">
        <v>0</v>
      </c>
      <c r="V19" s="167">
        <v>0</v>
      </c>
      <c r="W19" s="167">
        <v>0</v>
      </c>
      <c r="X19" s="170">
        <v>0</v>
      </c>
    </row>
    <row r="20" spans="2:24" ht="12.75" customHeight="1" x14ac:dyDescent="0.2">
      <c r="B20" s="129" t="s">
        <v>82</v>
      </c>
      <c r="C20" s="123" t="s">
        <v>83</v>
      </c>
      <c r="D20" s="124" t="str">
        <f>$D$12</f>
        <v>Jahr 2019</v>
      </c>
      <c r="E20" s="161">
        <f t="shared" si="0"/>
        <v>0</v>
      </c>
      <c r="F20" s="83">
        <v>0</v>
      </c>
      <c r="G20" s="162">
        <v>0</v>
      </c>
      <c r="H20" s="125">
        <v>0</v>
      </c>
      <c r="I20" s="125">
        <v>0</v>
      </c>
      <c r="J20" s="126">
        <v>0</v>
      </c>
      <c r="K20" s="162">
        <v>0</v>
      </c>
      <c r="L20" s="125">
        <v>0</v>
      </c>
      <c r="M20" s="125">
        <v>0</v>
      </c>
      <c r="N20" s="126">
        <v>0</v>
      </c>
      <c r="O20" s="163">
        <f t="shared" si="1"/>
        <v>0</v>
      </c>
      <c r="P20" s="125">
        <v>0</v>
      </c>
      <c r="Q20" s="125">
        <v>0</v>
      </c>
      <c r="R20" s="125">
        <v>0</v>
      </c>
      <c r="S20" s="164">
        <v>0</v>
      </c>
      <c r="T20" s="163">
        <f t="shared" si="2"/>
        <v>0</v>
      </c>
      <c r="U20" s="125">
        <v>0</v>
      </c>
      <c r="V20" s="125">
        <v>0</v>
      </c>
      <c r="W20" s="125">
        <v>0</v>
      </c>
      <c r="X20" s="164">
        <v>0</v>
      </c>
    </row>
    <row r="21" spans="2:24" ht="12.75" customHeight="1" x14ac:dyDescent="0.2">
      <c r="B21" s="2"/>
      <c r="C21" s="82"/>
      <c r="D21" s="81" t="str">
        <f>$D$13</f>
        <v>Jahr 2018</v>
      </c>
      <c r="E21" s="165">
        <f t="shared" si="0"/>
        <v>0</v>
      </c>
      <c r="F21" s="83">
        <v>0</v>
      </c>
      <c r="G21" s="166">
        <v>0</v>
      </c>
      <c r="H21" s="167">
        <v>0</v>
      </c>
      <c r="I21" s="167">
        <v>0</v>
      </c>
      <c r="J21" s="168">
        <v>0</v>
      </c>
      <c r="K21" s="166">
        <v>0</v>
      </c>
      <c r="L21" s="167">
        <v>0</v>
      </c>
      <c r="M21" s="167">
        <v>0</v>
      </c>
      <c r="N21" s="168">
        <v>0</v>
      </c>
      <c r="O21" s="169">
        <f t="shared" si="1"/>
        <v>0</v>
      </c>
      <c r="P21" s="167">
        <v>0</v>
      </c>
      <c r="Q21" s="167">
        <v>0</v>
      </c>
      <c r="R21" s="167">
        <v>0</v>
      </c>
      <c r="S21" s="170">
        <v>0</v>
      </c>
      <c r="T21" s="169">
        <f t="shared" si="2"/>
        <v>0</v>
      </c>
      <c r="U21" s="167">
        <v>0</v>
      </c>
      <c r="V21" s="167">
        <v>0</v>
      </c>
      <c r="W21" s="167">
        <v>0</v>
      </c>
      <c r="X21" s="170">
        <v>0</v>
      </c>
    </row>
    <row r="22" spans="2:24" ht="12.75" hidden="1" customHeight="1" x14ac:dyDescent="0.2">
      <c r="B22" s="129" t="s">
        <v>84</v>
      </c>
      <c r="C22" s="123" t="s">
        <v>85</v>
      </c>
      <c r="D22" s="124" t="str">
        <f>$D$12</f>
        <v>Jahr 2019</v>
      </c>
      <c r="E22" s="161">
        <f t="shared" si="0"/>
        <v>0</v>
      </c>
      <c r="F22" s="83">
        <v>0</v>
      </c>
      <c r="G22" s="162">
        <v>0</v>
      </c>
      <c r="H22" s="125">
        <v>0</v>
      </c>
      <c r="I22" s="125">
        <v>0</v>
      </c>
      <c r="J22" s="126">
        <v>0</v>
      </c>
      <c r="K22" s="162">
        <v>0</v>
      </c>
      <c r="L22" s="125">
        <v>0</v>
      </c>
      <c r="M22" s="125">
        <v>0</v>
      </c>
      <c r="N22" s="126">
        <v>0</v>
      </c>
      <c r="O22" s="163">
        <f t="shared" si="1"/>
        <v>0</v>
      </c>
      <c r="P22" s="125">
        <v>0</v>
      </c>
      <c r="Q22" s="125">
        <v>0</v>
      </c>
      <c r="R22" s="125">
        <v>0</v>
      </c>
      <c r="S22" s="164">
        <v>0</v>
      </c>
      <c r="T22" s="163">
        <f t="shared" si="2"/>
        <v>0</v>
      </c>
      <c r="U22" s="125">
        <v>0</v>
      </c>
      <c r="V22" s="125">
        <v>0</v>
      </c>
      <c r="W22" s="125">
        <v>0</v>
      </c>
      <c r="X22" s="164">
        <v>0</v>
      </c>
    </row>
    <row r="23" spans="2:24" ht="12.75" hidden="1" customHeight="1" x14ac:dyDescent="0.2">
      <c r="B23" s="2"/>
      <c r="C23" s="81"/>
      <c r="D23" s="81" t="str">
        <f>$D$13</f>
        <v>Jahr 2018</v>
      </c>
      <c r="E23" s="165">
        <f t="shared" si="0"/>
        <v>0</v>
      </c>
      <c r="F23" s="83">
        <v>0</v>
      </c>
      <c r="G23" s="166">
        <v>0</v>
      </c>
      <c r="H23" s="167">
        <v>0</v>
      </c>
      <c r="I23" s="167">
        <v>0</v>
      </c>
      <c r="J23" s="168">
        <v>0</v>
      </c>
      <c r="K23" s="166">
        <v>0</v>
      </c>
      <c r="L23" s="167">
        <v>0</v>
      </c>
      <c r="M23" s="167">
        <v>0</v>
      </c>
      <c r="N23" s="168">
        <v>0</v>
      </c>
      <c r="O23" s="169">
        <f t="shared" si="1"/>
        <v>0</v>
      </c>
      <c r="P23" s="167">
        <v>0</v>
      </c>
      <c r="Q23" s="167">
        <v>0</v>
      </c>
      <c r="R23" s="167">
        <v>0</v>
      </c>
      <c r="S23" s="170">
        <v>0</v>
      </c>
      <c r="T23" s="169">
        <f t="shared" si="2"/>
        <v>0</v>
      </c>
      <c r="U23" s="167">
        <v>0</v>
      </c>
      <c r="V23" s="167">
        <v>0</v>
      </c>
      <c r="W23" s="167">
        <v>0</v>
      </c>
      <c r="X23" s="170">
        <v>0</v>
      </c>
    </row>
    <row r="24" spans="2:24" ht="12.75" hidden="1" customHeight="1" x14ac:dyDescent="0.2">
      <c r="B24" s="129" t="s">
        <v>86</v>
      </c>
      <c r="C24" s="123" t="s">
        <v>87</v>
      </c>
      <c r="D24" s="124" t="str">
        <f>$D$12</f>
        <v>Jahr 2019</v>
      </c>
      <c r="E24" s="161">
        <f t="shared" si="0"/>
        <v>0</v>
      </c>
      <c r="F24" s="83">
        <v>0</v>
      </c>
      <c r="G24" s="162">
        <v>0</v>
      </c>
      <c r="H24" s="125">
        <v>0</v>
      </c>
      <c r="I24" s="125">
        <v>0</v>
      </c>
      <c r="J24" s="126">
        <v>0</v>
      </c>
      <c r="K24" s="162">
        <v>0</v>
      </c>
      <c r="L24" s="125">
        <v>0</v>
      </c>
      <c r="M24" s="125">
        <v>0</v>
      </c>
      <c r="N24" s="126">
        <v>0</v>
      </c>
      <c r="O24" s="163">
        <f t="shared" si="1"/>
        <v>0</v>
      </c>
      <c r="P24" s="125">
        <v>0</v>
      </c>
      <c r="Q24" s="125">
        <v>0</v>
      </c>
      <c r="R24" s="125">
        <v>0</v>
      </c>
      <c r="S24" s="164">
        <v>0</v>
      </c>
      <c r="T24" s="163">
        <f t="shared" si="2"/>
        <v>0</v>
      </c>
      <c r="U24" s="125">
        <v>0</v>
      </c>
      <c r="V24" s="125">
        <v>0</v>
      </c>
      <c r="W24" s="125">
        <v>0</v>
      </c>
      <c r="X24" s="164">
        <v>0</v>
      </c>
    </row>
    <row r="25" spans="2:24" ht="12.75" hidden="1" customHeight="1" x14ac:dyDescent="0.2">
      <c r="B25" s="2"/>
      <c r="C25" s="81"/>
      <c r="D25" s="81" t="str">
        <f>$D$13</f>
        <v>Jahr 2018</v>
      </c>
      <c r="E25" s="165">
        <f t="shared" si="0"/>
        <v>0</v>
      </c>
      <c r="F25" s="83">
        <v>0</v>
      </c>
      <c r="G25" s="166">
        <v>0</v>
      </c>
      <c r="H25" s="167">
        <v>0</v>
      </c>
      <c r="I25" s="167">
        <v>0</v>
      </c>
      <c r="J25" s="168">
        <v>0</v>
      </c>
      <c r="K25" s="166">
        <v>0</v>
      </c>
      <c r="L25" s="167">
        <v>0</v>
      </c>
      <c r="M25" s="167">
        <v>0</v>
      </c>
      <c r="N25" s="168">
        <v>0</v>
      </c>
      <c r="O25" s="169">
        <f t="shared" si="1"/>
        <v>0</v>
      </c>
      <c r="P25" s="167">
        <v>0</v>
      </c>
      <c r="Q25" s="167">
        <v>0</v>
      </c>
      <c r="R25" s="167">
        <v>0</v>
      </c>
      <c r="S25" s="170">
        <v>0</v>
      </c>
      <c r="T25" s="169">
        <f t="shared" si="2"/>
        <v>0</v>
      </c>
      <c r="U25" s="167">
        <v>0</v>
      </c>
      <c r="V25" s="167">
        <v>0</v>
      </c>
      <c r="W25" s="167">
        <v>0</v>
      </c>
      <c r="X25" s="170">
        <v>0</v>
      </c>
    </row>
    <row r="26" spans="2:24" ht="12.75" customHeight="1" x14ac:dyDescent="0.2">
      <c r="B26" s="14" t="s">
        <v>88</v>
      </c>
      <c r="C26" s="123" t="s">
        <v>89</v>
      </c>
      <c r="D26" s="124" t="str">
        <f>$D$12</f>
        <v>Jahr 2019</v>
      </c>
      <c r="E26" s="161">
        <f t="shared" si="0"/>
        <v>0</v>
      </c>
      <c r="F26" s="83">
        <v>0</v>
      </c>
      <c r="G26" s="162">
        <v>0</v>
      </c>
      <c r="H26" s="125">
        <v>0</v>
      </c>
      <c r="I26" s="125">
        <v>0</v>
      </c>
      <c r="J26" s="126">
        <v>0</v>
      </c>
      <c r="K26" s="162">
        <v>0</v>
      </c>
      <c r="L26" s="125">
        <v>0</v>
      </c>
      <c r="M26" s="125">
        <v>0</v>
      </c>
      <c r="N26" s="126">
        <v>0</v>
      </c>
      <c r="O26" s="163">
        <f t="shared" si="1"/>
        <v>0</v>
      </c>
      <c r="P26" s="125">
        <v>0</v>
      </c>
      <c r="Q26" s="125">
        <v>0</v>
      </c>
      <c r="R26" s="125">
        <v>0</v>
      </c>
      <c r="S26" s="164">
        <v>0</v>
      </c>
      <c r="T26" s="163">
        <f t="shared" si="2"/>
        <v>0</v>
      </c>
      <c r="U26" s="125">
        <v>0</v>
      </c>
      <c r="V26" s="125">
        <v>0</v>
      </c>
      <c r="W26" s="125">
        <v>0</v>
      </c>
      <c r="X26" s="164">
        <v>0</v>
      </c>
    </row>
    <row r="27" spans="2:24" ht="12.75" customHeight="1" x14ac:dyDescent="0.2">
      <c r="B27" s="2"/>
      <c r="C27" s="81"/>
      <c r="D27" s="81" t="str">
        <f>$D$13</f>
        <v>Jahr 2018</v>
      </c>
      <c r="E27" s="165">
        <f t="shared" si="0"/>
        <v>0</v>
      </c>
      <c r="F27" s="83">
        <v>0</v>
      </c>
      <c r="G27" s="166">
        <v>0</v>
      </c>
      <c r="H27" s="167">
        <v>0</v>
      </c>
      <c r="I27" s="167">
        <v>0</v>
      </c>
      <c r="J27" s="168">
        <v>0</v>
      </c>
      <c r="K27" s="166">
        <v>0</v>
      </c>
      <c r="L27" s="167">
        <v>0</v>
      </c>
      <c r="M27" s="167">
        <v>0</v>
      </c>
      <c r="N27" s="168">
        <v>0</v>
      </c>
      <c r="O27" s="169">
        <f t="shared" si="1"/>
        <v>0</v>
      </c>
      <c r="P27" s="167">
        <v>0</v>
      </c>
      <c r="Q27" s="167">
        <v>0</v>
      </c>
      <c r="R27" s="167">
        <v>0</v>
      </c>
      <c r="S27" s="170">
        <v>0</v>
      </c>
      <c r="T27" s="169">
        <f t="shared" si="2"/>
        <v>0</v>
      </c>
      <c r="U27" s="167">
        <v>0</v>
      </c>
      <c r="V27" s="167">
        <v>0</v>
      </c>
      <c r="W27" s="167">
        <v>0</v>
      </c>
      <c r="X27" s="170">
        <v>0</v>
      </c>
    </row>
    <row r="28" spans="2:24" ht="12.75" hidden="1" customHeight="1" x14ac:dyDescent="0.2">
      <c r="B28" s="14" t="s">
        <v>90</v>
      </c>
      <c r="C28" s="123" t="s">
        <v>91</v>
      </c>
      <c r="D28" s="124" t="str">
        <f>$D$12</f>
        <v>Jahr 2019</v>
      </c>
      <c r="E28" s="161">
        <f t="shared" si="0"/>
        <v>0</v>
      </c>
      <c r="F28" s="83">
        <v>0</v>
      </c>
      <c r="G28" s="162">
        <v>0</v>
      </c>
      <c r="H28" s="125">
        <v>0</v>
      </c>
      <c r="I28" s="125">
        <v>0</v>
      </c>
      <c r="J28" s="126">
        <v>0</v>
      </c>
      <c r="K28" s="162">
        <v>0</v>
      </c>
      <c r="L28" s="125">
        <v>0</v>
      </c>
      <c r="M28" s="125">
        <v>0</v>
      </c>
      <c r="N28" s="126">
        <v>0</v>
      </c>
      <c r="O28" s="163">
        <f t="shared" si="1"/>
        <v>0</v>
      </c>
      <c r="P28" s="125">
        <v>0</v>
      </c>
      <c r="Q28" s="125">
        <v>0</v>
      </c>
      <c r="R28" s="125">
        <v>0</v>
      </c>
      <c r="S28" s="164">
        <v>0</v>
      </c>
      <c r="T28" s="163">
        <f t="shared" si="2"/>
        <v>0</v>
      </c>
      <c r="U28" s="125">
        <v>0</v>
      </c>
      <c r="V28" s="125">
        <v>0</v>
      </c>
      <c r="W28" s="125">
        <v>0</v>
      </c>
      <c r="X28" s="164">
        <v>0</v>
      </c>
    </row>
    <row r="29" spans="2:24" ht="12.75" hidden="1" customHeight="1" x14ac:dyDescent="0.2">
      <c r="B29" s="2"/>
      <c r="C29" s="81"/>
      <c r="D29" s="81" t="str">
        <f>$D$13</f>
        <v>Jahr 2018</v>
      </c>
      <c r="E29" s="165">
        <f t="shared" si="0"/>
        <v>0</v>
      </c>
      <c r="F29" s="83">
        <v>0</v>
      </c>
      <c r="G29" s="166">
        <v>0</v>
      </c>
      <c r="H29" s="167">
        <v>0</v>
      </c>
      <c r="I29" s="167">
        <v>0</v>
      </c>
      <c r="J29" s="168">
        <v>0</v>
      </c>
      <c r="K29" s="166">
        <v>0</v>
      </c>
      <c r="L29" s="167">
        <v>0</v>
      </c>
      <c r="M29" s="167">
        <v>0</v>
      </c>
      <c r="N29" s="168">
        <v>0</v>
      </c>
      <c r="O29" s="169">
        <f t="shared" si="1"/>
        <v>0</v>
      </c>
      <c r="P29" s="167">
        <v>0</v>
      </c>
      <c r="Q29" s="167">
        <v>0</v>
      </c>
      <c r="R29" s="167">
        <v>0</v>
      </c>
      <c r="S29" s="170">
        <v>0</v>
      </c>
      <c r="T29" s="169">
        <f t="shared" si="2"/>
        <v>0</v>
      </c>
      <c r="U29" s="167">
        <v>0</v>
      </c>
      <c r="V29" s="167">
        <v>0</v>
      </c>
      <c r="W29" s="167">
        <v>0</v>
      </c>
      <c r="X29" s="170">
        <v>0</v>
      </c>
    </row>
    <row r="30" spans="2:24" ht="12.75" customHeight="1" x14ac:dyDescent="0.2">
      <c r="B30" s="14" t="s">
        <v>92</v>
      </c>
      <c r="C30" s="123" t="s">
        <v>93</v>
      </c>
      <c r="D30" s="124" t="str">
        <f>$D$12</f>
        <v>Jahr 2019</v>
      </c>
      <c r="E30" s="161">
        <f t="shared" si="0"/>
        <v>0</v>
      </c>
      <c r="F30" s="83">
        <v>0</v>
      </c>
      <c r="G30" s="162">
        <v>0</v>
      </c>
      <c r="H30" s="125">
        <v>0</v>
      </c>
      <c r="I30" s="125">
        <v>0</v>
      </c>
      <c r="J30" s="126">
        <v>0</v>
      </c>
      <c r="K30" s="162">
        <v>0</v>
      </c>
      <c r="L30" s="125">
        <v>0</v>
      </c>
      <c r="M30" s="125">
        <v>0</v>
      </c>
      <c r="N30" s="126">
        <v>0</v>
      </c>
      <c r="O30" s="163">
        <f t="shared" si="1"/>
        <v>0</v>
      </c>
      <c r="P30" s="125">
        <v>0</v>
      </c>
      <c r="Q30" s="125">
        <v>0</v>
      </c>
      <c r="R30" s="125">
        <v>0</v>
      </c>
      <c r="S30" s="164">
        <v>0</v>
      </c>
      <c r="T30" s="163">
        <f t="shared" si="2"/>
        <v>0</v>
      </c>
      <c r="U30" s="125">
        <v>0</v>
      </c>
      <c r="V30" s="125">
        <v>0</v>
      </c>
      <c r="W30" s="125">
        <v>0</v>
      </c>
      <c r="X30" s="164">
        <v>0</v>
      </c>
    </row>
    <row r="31" spans="2:24" ht="12.75" customHeight="1" x14ac:dyDescent="0.2">
      <c r="B31" s="2"/>
      <c r="C31" s="81"/>
      <c r="D31" s="81" t="str">
        <f>$D$13</f>
        <v>Jahr 2018</v>
      </c>
      <c r="E31" s="165">
        <f t="shared" si="0"/>
        <v>0</v>
      </c>
      <c r="F31" s="83">
        <v>0</v>
      </c>
      <c r="G31" s="166">
        <v>0</v>
      </c>
      <c r="H31" s="167">
        <v>0</v>
      </c>
      <c r="I31" s="167">
        <v>0</v>
      </c>
      <c r="J31" s="168">
        <v>0</v>
      </c>
      <c r="K31" s="166">
        <v>0</v>
      </c>
      <c r="L31" s="167">
        <v>0</v>
      </c>
      <c r="M31" s="167">
        <v>0</v>
      </c>
      <c r="N31" s="168">
        <v>0</v>
      </c>
      <c r="O31" s="169">
        <f t="shared" si="1"/>
        <v>0</v>
      </c>
      <c r="P31" s="167">
        <v>0</v>
      </c>
      <c r="Q31" s="167">
        <v>0</v>
      </c>
      <c r="R31" s="167">
        <v>0</v>
      </c>
      <c r="S31" s="170">
        <v>0</v>
      </c>
      <c r="T31" s="169">
        <f t="shared" si="2"/>
        <v>0</v>
      </c>
      <c r="U31" s="167">
        <v>0</v>
      </c>
      <c r="V31" s="167">
        <v>0</v>
      </c>
      <c r="W31" s="167">
        <v>0</v>
      </c>
      <c r="X31" s="170">
        <v>0</v>
      </c>
    </row>
    <row r="32" spans="2:24" ht="12.75" hidden="1" customHeight="1" x14ac:dyDescent="0.2">
      <c r="B32" s="14" t="s">
        <v>94</v>
      </c>
      <c r="C32" s="123" t="s">
        <v>95</v>
      </c>
      <c r="D32" s="124" t="str">
        <f>$D$12</f>
        <v>Jahr 2019</v>
      </c>
      <c r="E32" s="161">
        <f t="shared" si="0"/>
        <v>0</v>
      </c>
      <c r="F32" s="83">
        <v>0</v>
      </c>
      <c r="G32" s="162">
        <v>0</v>
      </c>
      <c r="H32" s="125">
        <v>0</v>
      </c>
      <c r="I32" s="125">
        <v>0</v>
      </c>
      <c r="J32" s="126">
        <v>0</v>
      </c>
      <c r="K32" s="162">
        <v>0</v>
      </c>
      <c r="L32" s="125">
        <v>0</v>
      </c>
      <c r="M32" s="125">
        <v>0</v>
      </c>
      <c r="N32" s="126">
        <v>0</v>
      </c>
      <c r="O32" s="163">
        <f t="shared" si="1"/>
        <v>0</v>
      </c>
      <c r="P32" s="125">
        <v>0</v>
      </c>
      <c r="Q32" s="125">
        <v>0</v>
      </c>
      <c r="R32" s="125">
        <v>0</v>
      </c>
      <c r="S32" s="164">
        <v>0</v>
      </c>
      <c r="T32" s="163">
        <f t="shared" si="2"/>
        <v>0</v>
      </c>
      <c r="U32" s="125">
        <v>0</v>
      </c>
      <c r="V32" s="125">
        <v>0</v>
      </c>
      <c r="W32" s="125">
        <v>0</v>
      </c>
      <c r="X32" s="164">
        <v>0</v>
      </c>
    </row>
    <row r="33" spans="2:24" ht="12.75" hidden="1" customHeight="1" x14ac:dyDescent="0.2">
      <c r="B33" s="2"/>
      <c r="C33" s="81"/>
      <c r="D33" s="81" t="str">
        <f>$D$13</f>
        <v>Jahr 2018</v>
      </c>
      <c r="E33" s="165">
        <f t="shared" si="0"/>
        <v>0</v>
      </c>
      <c r="F33" s="83">
        <v>0</v>
      </c>
      <c r="G33" s="166">
        <v>0</v>
      </c>
      <c r="H33" s="167">
        <v>0</v>
      </c>
      <c r="I33" s="167">
        <v>0</v>
      </c>
      <c r="J33" s="168">
        <v>0</v>
      </c>
      <c r="K33" s="166">
        <v>0</v>
      </c>
      <c r="L33" s="167">
        <v>0</v>
      </c>
      <c r="M33" s="167">
        <v>0</v>
      </c>
      <c r="N33" s="168">
        <v>0</v>
      </c>
      <c r="O33" s="169">
        <f t="shared" si="1"/>
        <v>0</v>
      </c>
      <c r="P33" s="167">
        <v>0</v>
      </c>
      <c r="Q33" s="167">
        <v>0</v>
      </c>
      <c r="R33" s="167">
        <v>0</v>
      </c>
      <c r="S33" s="170">
        <v>0</v>
      </c>
      <c r="T33" s="169">
        <f t="shared" si="2"/>
        <v>0</v>
      </c>
      <c r="U33" s="167">
        <v>0</v>
      </c>
      <c r="V33" s="167">
        <v>0</v>
      </c>
      <c r="W33" s="167">
        <v>0</v>
      </c>
      <c r="X33" s="170">
        <v>0</v>
      </c>
    </row>
    <row r="34" spans="2:24" ht="12.75" hidden="1" customHeight="1" x14ac:dyDescent="0.2">
      <c r="B34" s="14" t="s">
        <v>96</v>
      </c>
      <c r="C34" s="123" t="s">
        <v>97</v>
      </c>
      <c r="D34" s="124" t="str">
        <f>$D$12</f>
        <v>Jahr 2019</v>
      </c>
      <c r="E34" s="161">
        <f t="shared" si="0"/>
        <v>0</v>
      </c>
      <c r="F34" s="83">
        <v>0</v>
      </c>
      <c r="G34" s="162">
        <v>0</v>
      </c>
      <c r="H34" s="125">
        <v>0</v>
      </c>
      <c r="I34" s="125">
        <v>0</v>
      </c>
      <c r="J34" s="126">
        <v>0</v>
      </c>
      <c r="K34" s="162">
        <v>0</v>
      </c>
      <c r="L34" s="125">
        <v>0</v>
      </c>
      <c r="M34" s="125">
        <v>0</v>
      </c>
      <c r="N34" s="126">
        <v>0</v>
      </c>
      <c r="O34" s="163">
        <f t="shared" si="1"/>
        <v>0</v>
      </c>
      <c r="P34" s="125">
        <v>0</v>
      </c>
      <c r="Q34" s="125">
        <v>0</v>
      </c>
      <c r="R34" s="125">
        <v>0</v>
      </c>
      <c r="S34" s="164">
        <v>0</v>
      </c>
      <c r="T34" s="163">
        <f t="shared" si="2"/>
        <v>0</v>
      </c>
      <c r="U34" s="125">
        <v>0</v>
      </c>
      <c r="V34" s="125">
        <v>0</v>
      </c>
      <c r="W34" s="125">
        <v>0</v>
      </c>
      <c r="X34" s="164">
        <v>0</v>
      </c>
    </row>
    <row r="35" spans="2:24" ht="12.75" hidden="1" customHeight="1" x14ac:dyDescent="0.2">
      <c r="B35" s="2"/>
      <c r="C35" s="81"/>
      <c r="D35" s="81" t="str">
        <f>$D$13</f>
        <v>Jahr 2018</v>
      </c>
      <c r="E35" s="165">
        <f t="shared" si="0"/>
        <v>0</v>
      </c>
      <c r="F35" s="83">
        <v>0</v>
      </c>
      <c r="G35" s="166">
        <v>0</v>
      </c>
      <c r="H35" s="167">
        <v>0</v>
      </c>
      <c r="I35" s="167">
        <v>0</v>
      </c>
      <c r="J35" s="168">
        <v>0</v>
      </c>
      <c r="K35" s="166">
        <v>0</v>
      </c>
      <c r="L35" s="167">
        <v>0</v>
      </c>
      <c r="M35" s="167">
        <v>0</v>
      </c>
      <c r="N35" s="168">
        <v>0</v>
      </c>
      <c r="O35" s="169">
        <f t="shared" si="1"/>
        <v>0</v>
      </c>
      <c r="P35" s="167">
        <v>0</v>
      </c>
      <c r="Q35" s="167">
        <v>0</v>
      </c>
      <c r="R35" s="167">
        <v>0</v>
      </c>
      <c r="S35" s="170">
        <v>0</v>
      </c>
      <c r="T35" s="169">
        <f t="shared" si="2"/>
        <v>0</v>
      </c>
      <c r="U35" s="167">
        <v>0</v>
      </c>
      <c r="V35" s="167">
        <v>0</v>
      </c>
      <c r="W35" s="167">
        <v>0</v>
      </c>
      <c r="X35" s="170">
        <v>0</v>
      </c>
    </row>
    <row r="36" spans="2:24" ht="12.75" hidden="1" customHeight="1" x14ac:dyDescent="0.2">
      <c r="B36" s="14" t="s">
        <v>98</v>
      </c>
      <c r="C36" s="123" t="s">
        <v>99</v>
      </c>
      <c r="D36" s="124" t="str">
        <f>$D$12</f>
        <v>Jahr 2019</v>
      </c>
      <c r="E36" s="161">
        <f t="shared" si="0"/>
        <v>0</v>
      </c>
      <c r="F36" s="83">
        <v>0</v>
      </c>
      <c r="G36" s="162">
        <v>0</v>
      </c>
      <c r="H36" s="125">
        <v>0</v>
      </c>
      <c r="I36" s="125">
        <v>0</v>
      </c>
      <c r="J36" s="126">
        <v>0</v>
      </c>
      <c r="K36" s="162">
        <v>0</v>
      </c>
      <c r="L36" s="125">
        <v>0</v>
      </c>
      <c r="M36" s="125">
        <v>0</v>
      </c>
      <c r="N36" s="126">
        <v>0</v>
      </c>
      <c r="O36" s="163">
        <f t="shared" si="1"/>
        <v>0</v>
      </c>
      <c r="P36" s="125">
        <v>0</v>
      </c>
      <c r="Q36" s="125">
        <v>0</v>
      </c>
      <c r="R36" s="125">
        <v>0</v>
      </c>
      <c r="S36" s="164">
        <v>0</v>
      </c>
      <c r="T36" s="163">
        <f t="shared" si="2"/>
        <v>0</v>
      </c>
      <c r="U36" s="125">
        <v>0</v>
      </c>
      <c r="V36" s="125">
        <v>0</v>
      </c>
      <c r="W36" s="125">
        <v>0</v>
      </c>
      <c r="X36" s="164">
        <v>0</v>
      </c>
    </row>
    <row r="37" spans="2:24" ht="12.75" hidden="1" customHeight="1" x14ac:dyDescent="0.2">
      <c r="B37" s="2"/>
      <c r="C37" s="81"/>
      <c r="D37" s="81" t="str">
        <f>$D$13</f>
        <v>Jahr 2018</v>
      </c>
      <c r="E37" s="165">
        <f t="shared" si="0"/>
        <v>0</v>
      </c>
      <c r="F37" s="83">
        <v>0</v>
      </c>
      <c r="G37" s="166">
        <v>0</v>
      </c>
      <c r="H37" s="167">
        <v>0</v>
      </c>
      <c r="I37" s="167">
        <v>0</v>
      </c>
      <c r="J37" s="168">
        <v>0</v>
      </c>
      <c r="K37" s="166">
        <v>0</v>
      </c>
      <c r="L37" s="167">
        <v>0</v>
      </c>
      <c r="M37" s="167">
        <v>0</v>
      </c>
      <c r="N37" s="168">
        <v>0</v>
      </c>
      <c r="O37" s="169">
        <f t="shared" si="1"/>
        <v>0</v>
      </c>
      <c r="P37" s="167">
        <v>0</v>
      </c>
      <c r="Q37" s="167">
        <v>0</v>
      </c>
      <c r="R37" s="167">
        <v>0</v>
      </c>
      <c r="S37" s="170">
        <v>0</v>
      </c>
      <c r="T37" s="169">
        <f t="shared" si="2"/>
        <v>0</v>
      </c>
      <c r="U37" s="167">
        <v>0</v>
      </c>
      <c r="V37" s="167">
        <v>0</v>
      </c>
      <c r="W37" s="167">
        <v>0</v>
      </c>
      <c r="X37" s="170">
        <v>0</v>
      </c>
    </row>
    <row r="38" spans="2:24" ht="12.75" hidden="1" customHeight="1" x14ac:dyDescent="0.2">
      <c r="B38" s="14" t="s">
        <v>100</v>
      </c>
      <c r="C38" s="123" t="s">
        <v>101</v>
      </c>
      <c r="D38" s="124" t="str">
        <f>$D$12</f>
        <v>Jahr 2019</v>
      </c>
      <c r="E38" s="161">
        <f t="shared" si="0"/>
        <v>0</v>
      </c>
      <c r="F38" s="83">
        <v>0</v>
      </c>
      <c r="G38" s="162">
        <v>0</v>
      </c>
      <c r="H38" s="125">
        <v>0</v>
      </c>
      <c r="I38" s="125">
        <v>0</v>
      </c>
      <c r="J38" s="126">
        <v>0</v>
      </c>
      <c r="K38" s="162">
        <v>0</v>
      </c>
      <c r="L38" s="125">
        <v>0</v>
      </c>
      <c r="M38" s="125">
        <v>0</v>
      </c>
      <c r="N38" s="126">
        <v>0</v>
      </c>
      <c r="O38" s="163">
        <f t="shared" si="1"/>
        <v>0</v>
      </c>
      <c r="P38" s="125">
        <v>0</v>
      </c>
      <c r="Q38" s="125">
        <v>0</v>
      </c>
      <c r="R38" s="125">
        <v>0</v>
      </c>
      <c r="S38" s="164">
        <v>0</v>
      </c>
      <c r="T38" s="163">
        <f t="shared" si="2"/>
        <v>0</v>
      </c>
      <c r="U38" s="125">
        <v>0</v>
      </c>
      <c r="V38" s="125">
        <v>0</v>
      </c>
      <c r="W38" s="125">
        <v>0</v>
      </c>
      <c r="X38" s="164">
        <v>0</v>
      </c>
    </row>
    <row r="39" spans="2:24" ht="12.75" hidden="1" customHeight="1" x14ac:dyDescent="0.2">
      <c r="B39" s="2"/>
      <c r="C39" s="81"/>
      <c r="D39" s="81" t="str">
        <f>$D$13</f>
        <v>Jahr 2018</v>
      </c>
      <c r="E39" s="165">
        <f t="shared" si="0"/>
        <v>0</v>
      </c>
      <c r="F39" s="83">
        <v>0</v>
      </c>
      <c r="G39" s="166">
        <v>0</v>
      </c>
      <c r="H39" s="167">
        <v>0</v>
      </c>
      <c r="I39" s="167">
        <v>0</v>
      </c>
      <c r="J39" s="168">
        <v>0</v>
      </c>
      <c r="K39" s="166">
        <v>0</v>
      </c>
      <c r="L39" s="167">
        <v>0</v>
      </c>
      <c r="M39" s="167">
        <v>0</v>
      </c>
      <c r="N39" s="168">
        <v>0</v>
      </c>
      <c r="O39" s="169">
        <f t="shared" si="1"/>
        <v>0</v>
      </c>
      <c r="P39" s="167">
        <v>0</v>
      </c>
      <c r="Q39" s="167">
        <v>0</v>
      </c>
      <c r="R39" s="167">
        <v>0</v>
      </c>
      <c r="S39" s="170">
        <v>0</v>
      </c>
      <c r="T39" s="169">
        <f t="shared" si="2"/>
        <v>0</v>
      </c>
      <c r="U39" s="167">
        <v>0</v>
      </c>
      <c r="V39" s="167">
        <v>0</v>
      </c>
      <c r="W39" s="167">
        <v>0</v>
      </c>
      <c r="X39" s="170">
        <v>0</v>
      </c>
    </row>
    <row r="40" spans="2:24" ht="12.75" customHeight="1" x14ac:dyDescent="0.2">
      <c r="B40" s="14" t="s">
        <v>102</v>
      </c>
      <c r="C40" s="123" t="s">
        <v>103</v>
      </c>
      <c r="D40" s="124" t="str">
        <f>$D$12</f>
        <v>Jahr 2019</v>
      </c>
      <c r="E40" s="161">
        <f t="shared" si="0"/>
        <v>0</v>
      </c>
      <c r="F40" s="83">
        <v>0</v>
      </c>
      <c r="G40" s="162">
        <v>0</v>
      </c>
      <c r="H40" s="125">
        <v>0</v>
      </c>
      <c r="I40" s="125">
        <v>0</v>
      </c>
      <c r="J40" s="126">
        <v>0</v>
      </c>
      <c r="K40" s="162">
        <v>0</v>
      </c>
      <c r="L40" s="125">
        <v>0</v>
      </c>
      <c r="M40" s="125">
        <v>0</v>
      </c>
      <c r="N40" s="126">
        <v>0</v>
      </c>
      <c r="O40" s="163">
        <f t="shared" si="1"/>
        <v>0</v>
      </c>
      <c r="P40" s="125">
        <v>0</v>
      </c>
      <c r="Q40" s="125">
        <v>0</v>
      </c>
      <c r="R40" s="125">
        <v>0</v>
      </c>
      <c r="S40" s="164">
        <v>0</v>
      </c>
      <c r="T40" s="163">
        <f t="shared" si="2"/>
        <v>0</v>
      </c>
      <c r="U40" s="125">
        <v>0</v>
      </c>
      <c r="V40" s="125">
        <v>0</v>
      </c>
      <c r="W40" s="125">
        <v>0</v>
      </c>
      <c r="X40" s="164">
        <v>0</v>
      </c>
    </row>
    <row r="41" spans="2:24" ht="12.75" customHeight="1" x14ac:dyDescent="0.2">
      <c r="B41" s="2"/>
      <c r="C41" s="81"/>
      <c r="D41" s="81" t="str">
        <f>$D$13</f>
        <v>Jahr 2018</v>
      </c>
      <c r="E41" s="165">
        <f t="shared" si="0"/>
        <v>0</v>
      </c>
      <c r="F41" s="83">
        <v>0</v>
      </c>
      <c r="G41" s="166">
        <v>0</v>
      </c>
      <c r="H41" s="167">
        <v>0</v>
      </c>
      <c r="I41" s="167">
        <v>0</v>
      </c>
      <c r="J41" s="168">
        <v>0</v>
      </c>
      <c r="K41" s="166">
        <v>0</v>
      </c>
      <c r="L41" s="167">
        <v>0</v>
      </c>
      <c r="M41" s="167">
        <v>0</v>
      </c>
      <c r="N41" s="168">
        <v>0</v>
      </c>
      <c r="O41" s="169">
        <f t="shared" si="1"/>
        <v>0</v>
      </c>
      <c r="P41" s="167">
        <v>0</v>
      </c>
      <c r="Q41" s="167">
        <v>0</v>
      </c>
      <c r="R41" s="167">
        <v>0</v>
      </c>
      <c r="S41" s="170">
        <v>0</v>
      </c>
      <c r="T41" s="169">
        <f t="shared" si="2"/>
        <v>0</v>
      </c>
      <c r="U41" s="167">
        <v>0</v>
      </c>
      <c r="V41" s="167">
        <v>0</v>
      </c>
      <c r="W41" s="167">
        <v>0</v>
      </c>
      <c r="X41" s="170">
        <v>0</v>
      </c>
    </row>
    <row r="42" spans="2:24" ht="12.75" hidden="1" customHeight="1" x14ac:dyDescent="0.2">
      <c r="B42" s="14" t="s">
        <v>104</v>
      </c>
      <c r="C42" s="123" t="s">
        <v>105</v>
      </c>
      <c r="D42" s="124" t="str">
        <f>$D$12</f>
        <v>Jahr 2019</v>
      </c>
      <c r="E42" s="161">
        <f t="shared" si="0"/>
        <v>0</v>
      </c>
      <c r="F42" s="83">
        <v>0</v>
      </c>
      <c r="G42" s="162">
        <v>0</v>
      </c>
      <c r="H42" s="125">
        <v>0</v>
      </c>
      <c r="I42" s="125">
        <v>0</v>
      </c>
      <c r="J42" s="126">
        <v>0</v>
      </c>
      <c r="K42" s="162">
        <v>0</v>
      </c>
      <c r="L42" s="125">
        <v>0</v>
      </c>
      <c r="M42" s="125">
        <v>0</v>
      </c>
      <c r="N42" s="126">
        <v>0</v>
      </c>
      <c r="O42" s="163">
        <f t="shared" si="1"/>
        <v>0</v>
      </c>
      <c r="P42" s="125">
        <v>0</v>
      </c>
      <c r="Q42" s="125">
        <v>0</v>
      </c>
      <c r="R42" s="125">
        <v>0</v>
      </c>
      <c r="S42" s="164">
        <v>0</v>
      </c>
      <c r="T42" s="163">
        <f t="shared" si="2"/>
        <v>0</v>
      </c>
      <c r="U42" s="125">
        <v>0</v>
      </c>
      <c r="V42" s="125">
        <v>0</v>
      </c>
      <c r="W42" s="125">
        <v>0</v>
      </c>
      <c r="X42" s="164">
        <v>0</v>
      </c>
    </row>
    <row r="43" spans="2:24" ht="12.75" hidden="1" customHeight="1" x14ac:dyDescent="0.2">
      <c r="B43" s="2"/>
      <c r="C43" s="81"/>
      <c r="D43" s="81" t="str">
        <f>$D$13</f>
        <v>Jahr 2018</v>
      </c>
      <c r="E43" s="165">
        <f t="shared" si="0"/>
        <v>0</v>
      </c>
      <c r="F43" s="83">
        <v>0</v>
      </c>
      <c r="G43" s="166">
        <v>0</v>
      </c>
      <c r="H43" s="167">
        <v>0</v>
      </c>
      <c r="I43" s="167">
        <v>0</v>
      </c>
      <c r="J43" s="168">
        <v>0</v>
      </c>
      <c r="K43" s="166">
        <v>0</v>
      </c>
      <c r="L43" s="167">
        <v>0</v>
      </c>
      <c r="M43" s="167">
        <v>0</v>
      </c>
      <c r="N43" s="168">
        <v>0</v>
      </c>
      <c r="O43" s="169">
        <f t="shared" si="1"/>
        <v>0</v>
      </c>
      <c r="P43" s="167">
        <v>0</v>
      </c>
      <c r="Q43" s="167">
        <v>0</v>
      </c>
      <c r="R43" s="167">
        <v>0</v>
      </c>
      <c r="S43" s="170">
        <v>0</v>
      </c>
      <c r="T43" s="169">
        <f t="shared" si="2"/>
        <v>0</v>
      </c>
      <c r="U43" s="167">
        <v>0</v>
      </c>
      <c r="V43" s="167">
        <v>0</v>
      </c>
      <c r="W43" s="167">
        <v>0</v>
      </c>
      <c r="X43" s="170">
        <v>0</v>
      </c>
    </row>
    <row r="44" spans="2:24" ht="12.75" hidden="1" customHeight="1" x14ac:dyDescent="0.2">
      <c r="B44" s="14" t="s">
        <v>106</v>
      </c>
      <c r="C44" s="123" t="s">
        <v>107</v>
      </c>
      <c r="D44" s="124" t="str">
        <f>$D$12</f>
        <v>Jahr 2019</v>
      </c>
      <c r="E44" s="161">
        <f t="shared" ref="E44:E75" si="3">SUM(G44:N44)</f>
        <v>0</v>
      </c>
      <c r="F44" s="83">
        <v>0</v>
      </c>
      <c r="G44" s="162">
        <v>0</v>
      </c>
      <c r="H44" s="125">
        <v>0</v>
      </c>
      <c r="I44" s="125">
        <v>0</v>
      </c>
      <c r="J44" s="126">
        <v>0</v>
      </c>
      <c r="K44" s="162">
        <v>0</v>
      </c>
      <c r="L44" s="125">
        <v>0</v>
      </c>
      <c r="M44" s="125">
        <v>0</v>
      </c>
      <c r="N44" s="126">
        <v>0</v>
      </c>
      <c r="O44" s="163">
        <f t="shared" ref="O44:O75" si="4">SUM(P44:S44)</f>
        <v>0</v>
      </c>
      <c r="P44" s="125">
        <v>0</v>
      </c>
      <c r="Q44" s="125">
        <v>0</v>
      </c>
      <c r="R44" s="125">
        <v>0</v>
      </c>
      <c r="S44" s="164">
        <v>0</v>
      </c>
      <c r="T44" s="163">
        <f t="shared" ref="T44:T75" si="5">SUM(U44:X44)</f>
        <v>0</v>
      </c>
      <c r="U44" s="125">
        <v>0</v>
      </c>
      <c r="V44" s="125">
        <v>0</v>
      </c>
      <c r="W44" s="125">
        <v>0</v>
      </c>
      <c r="X44" s="164">
        <v>0</v>
      </c>
    </row>
    <row r="45" spans="2:24" ht="12.75" hidden="1" customHeight="1" x14ac:dyDescent="0.2">
      <c r="B45" s="2"/>
      <c r="C45" s="81"/>
      <c r="D45" s="81" t="str">
        <f>$D$13</f>
        <v>Jahr 2018</v>
      </c>
      <c r="E45" s="165">
        <f t="shared" si="3"/>
        <v>0</v>
      </c>
      <c r="F45" s="83">
        <v>0</v>
      </c>
      <c r="G45" s="166">
        <v>0</v>
      </c>
      <c r="H45" s="167">
        <v>0</v>
      </c>
      <c r="I45" s="167">
        <v>0</v>
      </c>
      <c r="J45" s="168">
        <v>0</v>
      </c>
      <c r="K45" s="166">
        <v>0</v>
      </c>
      <c r="L45" s="167">
        <v>0</v>
      </c>
      <c r="M45" s="167">
        <v>0</v>
      </c>
      <c r="N45" s="168">
        <v>0</v>
      </c>
      <c r="O45" s="169">
        <f t="shared" si="4"/>
        <v>0</v>
      </c>
      <c r="P45" s="167">
        <v>0</v>
      </c>
      <c r="Q45" s="167">
        <v>0</v>
      </c>
      <c r="R45" s="167">
        <v>0</v>
      </c>
      <c r="S45" s="170">
        <v>0</v>
      </c>
      <c r="T45" s="169">
        <f t="shared" si="5"/>
        <v>0</v>
      </c>
      <c r="U45" s="167">
        <v>0</v>
      </c>
      <c r="V45" s="167">
        <v>0</v>
      </c>
      <c r="W45" s="167">
        <v>0</v>
      </c>
      <c r="X45" s="170">
        <v>0</v>
      </c>
    </row>
    <row r="46" spans="2:24" ht="12.75" customHeight="1" x14ac:dyDescent="0.2">
      <c r="B46" s="14" t="s">
        <v>108</v>
      </c>
      <c r="C46" s="123" t="s">
        <v>109</v>
      </c>
      <c r="D46" s="124" t="str">
        <f>$D$12</f>
        <v>Jahr 2019</v>
      </c>
      <c r="E46" s="161">
        <f t="shared" si="3"/>
        <v>0</v>
      </c>
      <c r="F46" s="83">
        <v>0</v>
      </c>
      <c r="G46" s="162">
        <v>0</v>
      </c>
      <c r="H46" s="125">
        <v>0</v>
      </c>
      <c r="I46" s="125">
        <v>0</v>
      </c>
      <c r="J46" s="126">
        <v>0</v>
      </c>
      <c r="K46" s="162">
        <v>0</v>
      </c>
      <c r="L46" s="125">
        <v>0</v>
      </c>
      <c r="M46" s="125">
        <v>0</v>
      </c>
      <c r="N46" s="126">
        <v>0</v>
      </c>
      <c r="O46" s="163">
        <f t="shared" si="4"/>
        <v>0</v>
      </c>
      <c r="P46" s="125">
        <v>0</v>
      </c>
      <c r="Q46" s="125">
        <v>0</v>
      </c>
      <c r="R46" s="125">
        <v>0</v>
      </c>
      <c r="S46" s="164">
        <v>0</v>
      </c>
      <c r="T46" s="163">
        <f t="shared" si="5"/>
        <v>0</v>
      </c>
      <c r="U46" s="125">
        <v>0</v>
      </c>
      <c r="V46" s="125">
        <v>0</v>
      </c>
      <c r="W46" s="125">
        <v>0</v>
      </c>
      <c r="X46" s="164">
        <v>0</v>
      </c>
    </row>
    <row r="47" spans="2:24" ht="12.75" customHeight="1" x14ac:dyDescent="0.2">
      <c r="B47" s="2"/>
      <c r="C47" s="81"/>
      <c r="D47" s="81" t="str">
        <f>$D$13</f>
        <v>Jahr 2018</v>
      </c>
      <c r="E47" s="165">
        <f t="shared" si="3"/>
        <v>0</v>
      </c>
      <c r="F47" s="83">
        <v>0</v>
      </c>
      <c r="G47" s="166">
        <v>0</v>
      </c>
      <c r="H47" s="167">
        <v>0</v>
      </c>
      <c r="I47" s="167">
        <v>0</v>
      </c>
      <c r="J47" s="168">
        <v>0</v>
      </c>
      <c r="K47" s="166">
        <v>0</v>
      </c>
      <c r="L47" s="167">
        <v>0</v>
      </c>
      <c r="M47" s="167">
        <v>0</v>
      </c>
      <c r="N47" s="168">
        <v>0</v>
      </c>
      <c r="O47" s="169">
        <f t="shared" si="4"/>
        <v>0</v>
      </c>
      <c r="P47" s="167">
        <v>0</v>
      </c>
      <c r="Q47" s="167">
        <v>0</v>
      </c>
      <c r="R47" s="167">
        <v>0</v>
      </c>
      <c r="S47" s="170">
        <v>0</v>
      </c>
      <c r="T47" s="169">
        <f t="shared" si="5"/>
        <v>0</v>
      </c>
      <c r="U47" s="167">
        <v>0</v>
      </c>
      <c r="V47" s="167">
        <v>0</v>
      </c>
      <c r="W47" s="167">
        <v>0</v>
      </c>
      <c r="X47" s="170">
        <v>0</v>
      </c>
    </row>
    <row r="48" spans="2:24" ht="12.75" hidden="1" customHeight="1" x14ac:dyDescent="0.2">
      <c r="B48" s="14" t="s">
        <v>110</v>
      </c>
      <c r="C48" s="123" t="s">
        <v>111</v>
      </c>
      <c r="D48" s="124" t="str">
        <f>$D$12</f>
        <v>Jahr 2019</v>
      </c>
      <c r="E48" s="161">
        <f t="shared" si="3"/>
        <v>0</v>
      </c>
      <c r="F48" s="83">
        <v>0</v>
      </c>
      <c r="G48" s="162">
        <v>0</v>
      </c>
      <c r="H48" s="125">
        <v>0</v>
      </c>
      <c r="I48" s="125">
        <v>0</v>
      </c>
      <c r="J48" s="126">
        <v>0</v>
      </c>
      <c r="K48" s="162">
        <v>0</v>
      </c>
      <c r="L48" s="125">
        <v>0</v>
      </c>
      <c r="M48" s="125">
        <v>0</v>
      </c>
      <c r="N48" s="126">
        <v>0</v>
      </c>
      <c r="O48" s="163">
        <f t="shared" si="4"/>
        <v>0</v>
      </c>
      <c r="P48" s="125">
        <v>0</v>
      </c>
      <c r="Q48" s="125">
        <v>0</v>
      </c>
      <c r="R48" s="125">
        <v>0</v>
      </c>
      <c r="S48" s="164">
        <v>0</v>
      </c>
      <c r="T48" s="163">
        <f t="shared" si="5"/>
        <v>0</v>
      </c>
      <c r="U48" s="125">
        <v>0</v>
      </c>
      <c r="V48" s="125">
        <v>0</v>
      </c>
      <c r="W48" s="125">
        <v>0</v>
      </c>
      <c r="X48" s="164">
        <v>0</v>
      </c>
    </row>
    <row r="49" spans="2:24" ht="12.75" hidden="1" customHeight="1" x14ac:dyDescent="0.2">
      <c r="B49" s="2"/>
      <c r="C49" s="81"/>
      <c r="D49" s="81" t="str">
        <f>$D$13</f>
        <v>Jahr 2018</v>
      </c>
      <c r="E49" s="165">
        <f t="shared" si="3"/>
        <v>0</v>
      </c>
      <c r="F49" s="83">
        <v>0</v>
      </c>
      <c r="G49" s="166">
        <v>0</v>
      </c>
      <c r="H49" s="167">
        <v>0</v>
      </c>
      <c r="I49" s="167">
        <v>0</v>
      </c>
      <c r="J49" s="168">
        <v>0</v>
      </c>
      <c r="K49" s="166">
        <v>0</v>
      </c>
      <c r="L49" s="167">
        <v>0</v>
      </c>
      <c r="M49" s="167">
        <v>0</v>
      </c>
      <c r="N49" s="168">
        <v>0</v>
      </c>
      <c r="O49" s="169">
        <f t="shared" si="4"/>
        <v>0</v>
      </c>
      <c r="P49" s="167">
        <v>0</v>
      </c>
      <c r="Q49" s="167">
        <v>0</v>
      </c>
      <c r="R49" s="167">
        <v>0</v>
      </c>
      <c r="S49" s="170">
        <v>0</v>
      </c>
      <c r="T49" s="169">
        <f t="shared" si="5"/>
        <v>0</v>
      </c>
      <c r="U49" s="167">
        <v>0</v>
      </c>
      <c r="V49" s="167">
        <v>0</v>
      </c>
      <c r="W49" s="167">
        <v>0</v>
      </c>
      <c r="X49" s="170">
        <v>0</v>
      </c>
    </row>
    <row r="50" spans="2:24" ht="12.75" hidden="1" customHeight="1" x14ac:dyDescent="0.2">
      <c r="B50" s="14" t="s">
        <v>112</v>
      </c>
      <c r="C50" s="123" t="s">
        <v>113</v>
      </c>
      <c r="D50" s="124" t="str">
        <f>$D$12</f>
        <v>Jahr 2019</v>
      </c>
      <c r="E50" s="161">
        <f t="shared" si="3"/>
        <v>0</v>
      </c>
      <c r="F50" s="83">
        <v>0</v>
      </c>
      <c r="G50" s="162">
        <v>0</v>
      </c>
      <c r="H50" s="125">
        <v>0</v>
      </c>
      <c r="I50" s="125">
        <v>0</v>
      </c>
      <c r="J50" s="126">
        <v>0</v>
      </c>
      <c r="K50" s="162">
        <v>0</v>
      </c>
      <c r="L50" s="125">
        <v>0</v>
      </c>
      <c r="M50" s="125">
        <v>0</v>
      </c>
      <c r="N50" s="126">
        <v>0</v>
      </c>
      <c r="O50" s="163">
        <f t="shared" si="4"/>
        <v>0</v>
      </c>
      <c r="P50" s="125">
        <v>0</v>
      </c>
      <c r="Q50" s="125">
        <v>0</v>
      </c>
      <c r="R50" s="125">
        <v>0</v>
      </c>
      <c r="S50" s="164">
        <v>0</v>
      </c>
      <c r="T50" s="163">
        <f t="shared" si="5"/>
        <v>0</v>
      </c>
      <c r="U50" s="125">
        <v>0</v>
      </c>
      <c r="V50" s="125">
        <v>0</v>
      </c>
      <c r="W50" s="125">
        <v>0</v>
      </c>
      <c r="X50" s="164">
        <v>0</v>
      </c>
    </row>
    <row r="51" spans="2:24" ht="12.75" hidden="1" customHeight="1" x14ac:dyDescent="0.2">
      <c r="B51" s="2"/>
      <c r="C51" s="81"/>
      <c r="D51" s="81" t="str">
        <f>$D$13</f>
        <v>Jahr 2018</v>
      </c>
      <c r="E51" s="165">
        <f t="shared" si="3"/>
        <v>0</v>
      </c>
      <c r="F51" s="83">
        <v>0</v>
      </c>
      <c r="G51" s="166">
        <v>0</v>
      </c>
      <c r="H51" s="167">
        <v>0</v>
      </c>
      <c r="I51" s="167">
        <v>0</v>
      </c>
      <c r="J51" s="168">
        <v>0</v>
      </c>
      <c r="K51" s="166">
        <v>0</v>
      </c>
      <c r="L51" s="167">
        <v>0</v>
      </c>
      <c r="M51" s="167">
        <v>0</v>
      </c>
      <c r="N51" s="168">
        <v>0</v>
      </c>
      <c r="O51" s="169">
        <f t="shared" si="4"/>
        <v>0</v>
      </c>
      <c r="P51" s="167">
        <v>0</v>
      </c>
      <c r="Q51" s="167">
        <v>0</v>
      </c>
      <c r="R51" s="167">
        <v>0</v>
      </c>
      <c r="S51" s="170">
        <v>0</v>
      </c>
      <c r="T51" s="169">
        <f t="shared" si="5"/>
        <v>0</v>
      </c>
      <c r="U51" s="167">
        <v>0</v>
      </c>
      <c r="V51" s="167">
        <v>0</v>
      </c>
      <c r="W51" s="167">
        <v>0</v>
      </c>
      <c r="X51" s="170">
        <v>0</v>
      </c>
    </row>
    <row r="52" spans="2:24" ht="12.75" hidden="1" customHeight="1" x14ac:dyDescent="0.2">
      <c r="B52" s="14" t="s">
        <v>114</v>
      </c>
      <c r="C52" s="123" t="s">
        <v>115</v>
      </c>
      <c r="D52" s="124" t="str">
        <f>$D$12</f>
        <v>Jahr 2019</v>
      </c>
      <c r="E52" s="161">
        <f t="shared" si="3"/>
        <v>0</v>
      </c>
      <c r="F52" s="83">
        <v>0</v>
      </c>
      <c r="G52" s="162">
        <v>0</v>
      </c>
      <c r="H52" s="125">
        <v>0</v>
      </c>
      <c r="I52" s="125">
        <v>0</v>
      </c>
      <c r="J52" s="126">
        <v>0</v>
      </c>
      <c r="K52" s="162">
        <v>0</v>
      </c>
      <c r="L52" s="125">
        <v>0</v>
      </c>
      <c r="M52" s="125">
        <v>0</v>
      </c>
      <c r="N52" s="126">
        <v>0</v>
      </c>
      <c r="O52" s="163">
        <f t="shared" si="4"/>
        <v>0</v>
      </c>
      <c r="P52" s="125">
        <v>0</v>
      </c>
      <c r="Q52" s="125">
        <v>0</v>
      </c>
      <c r="R52" s="125">
        <v>0</v>
      </c>
      <c r="S52" s="164">
        <v>0</v>
      </c>
      <c r="T52" s="163">
        <f t="shared" si="5"/>
        <v>0</v>
      </c>
      <c r="U52" s="125">
        <v>0</v>
      </c>
      <c r="V52" s="125">
        <v>0</v>
      </c>
      <c r="W52" s="125">
        <v>0</v>
      </c>
      <c r="X52" s="164">
        <v>0</v>
      </c>
    </row>
    <row r="53" spans="2:24" ht="12.75" hidden="1" customHeight="1" x14ac:dyDescent="0.2">
      <c r="B53" s="2"/>
      <c r="C53" s="81"/>
      <c r="D53" s="81" t="str">
        <f>$D$13</f>
        <v>Jahr 2018</v>
      </c>
      <c r="E53" s="165">
        <f t="shared" si="3"/>
        <v>0</v>
      </c>
      <c r="F53" s="83">
        <v>0</v>
      </c>
      <c r="G53" s="166">
        <v>0</v>
      </c>
      <c r="H53" s="167">
        <v>0</v>
      </c>
      <c r="I53" s="167">
        <v>0</v>
      </c>
      <c r="J53" s="168">
        <v>0</v>
      </c>
      <c r="K53" s="166">
        <v>0</v>
      </c>
      <c r="L53" s="167">
        <v>0</v>
      </c>
      <c r="M53" s="167">
        <v>0</v>
      </c>
      <c r="N53" s="168">
        <v>0</v>
      </c>
      <c r="O53" s="169">
        <f t="shared" si="4"/>
        <v>0</v>
      </c>
      <c r="P53" s="167">
        <v>0</v>
      </c>
      <c r="Q53" s="167">
        <v>0</v>
      </c>
      <c r="R53" s="167">
        <v>0</v>
      </c>
      <c r="S53" s="170">
        <v>0</v>
      </c>
      <c r="T53" s="169">
        <f t="shared" si="5"/>
        <v>0</v>
      </c>
      <c r="U53" s="167">
        <v>0</v>
      </c>
      <c r="V53" s="167">
        <v>0</v>
      </c>
      <c r="W53" s="167">
        <v>0</v>
      </c>
      <c r="X53" s="170">
        <v>0</v>
      </c>
    </row>
    <row r="54" spans="2:24" ht="12.75" customHeight="1" x14ac:dyDescent="0.2">
      <c r="B54" s="14" t="s">
        <v>116</v>
      </c>
      <c r="C54" s="123" t="s">
        <v>117</v>
      </c>
      <c r="D54" s="124" t="str">
        <f>$D$12</f>
        <v>Jahr 2019</v>
      </c>
      <c r="E54" s="161">
        <f t="shared" si="3"/>
        <v>0</v>
      </c>
      <c r="F54" s="83">
        <v>0</v>
      </c>
      <c r="G54" s="162">
        <v>0</v>
      </c>
      <c r="H54" s="125">
        <v>0</v>
      </c>
      <c r="I54" s="125">
        <v>0</v>
      </c>
      <c r="J54" s="126">
        <v>0</v>
      </c>
      <c r="K54" s="162">
        <v>0</v>
      </c>
      <c r="L54" s="125">
        <v>0</v>
      </c>
      <c r="M54" s="125">
        <v>0</v>
      </c>
      <c r="N54" s="126">
        <v>0</v>
      </c>
      <c r="O54" s="163">
        <f t="shared" si="4"/>
        <v>0</v>
      </c>
      <c r="P54" s="125">
        <v>0</v>
      </c>
      <c r="Q54" s="125">
        <v>0</v>
      </c>
      <c r="R54" s="125">
        <v>0</v>
      </c>
      <c r="S54" s="164">
        <v>0</v>
      </c>
      <c r="T54" s="163">
        <f t="shared" si="5"/>
        <v>0</v>
      </c>
      <c r="U54" s="125">
        <v>0</v>
      </c>
      <c r="V54" s="125">
        <v>0</v>
      </c>
      <c r="W54" s="125">
        <v>0</v>
      </c>
      <c r="X54" s="164">
        <v>0</v>
      </c>
    </row>
    <row r="55" spans="2:24" ht="12.75" customHeight="1" x14ac:dyDescent="0.2">
      <c r="B55" s="2"/>
      <c r="C55" s="81"/>
      <c r="D55" s="81" t="str">
        <f>$D$13</f>
        <v>Jahr 2018</v>
      </c>
      <c r="E55" s="165">
        <f t="shared" si="3"/>
        <v>0</v>
      </c>
      <c r="F55" s="83">
        <v>0</v>
      </c>
      <c r="G55" s="166">
        <v>0</v>
      </c>
      <c r="H55" s="167">
        <v>0</v>
      </c>
      <c r="I55" s="167">
        <v>0</v>
      </c>
      <c r="J55" s="168">
        <v>0</v>
      </c>
      <c r="K55" s="166">
        <v>0</v>
      </c>
      <c r="L55" s="167">
        <v>0</v>
      </c>
      <c r="M55" s="167">
        <v>0</v>
      </c>
      <c r="N55" s="168">
        <v>0</v>
      </c>
      <c r="O55" s="169">
        <f t="shared" si="4"/>
        <v>0</v>
      </c>
      <c r="P55" s="167">
        <v>0</v>
      </c>
      <c r="Q55" s="167">
        <v>0</v>
      </c>
      <c r="R55" s="167">
        <v>0</v>
      </c>
      <c r="S55" s="170">
        <v>0</v>
      </c>
      <c r="T55" s="169">
        <f t="shared" si="5"/>
        <v>0</v>
      </c>
      <c r="U55" s="167">
        <v>0</v>
      </c>
      <c r="V55" s="167">
        <v>0</v>
      </c>
      <c r="W55" s="167">
        <v>0</v>
      </c>
      <c r="X55" s="170">
        <v>0</v>
      </c>
    </row>
    <row r="56" spans="2:24" ht="12.75" hidden="1" customHeight="1" x14ac:dyDescent="0.2">
      <c r="B56" s="14" t="s">
        <v>118</v>
      </c>
      <c r="C56" s="123" t="s">
        <v>119</v>
      </c>
      <c r="D56" s="124" t="str">
        <f>$D$12</f>
        <v>Jahr 2019</v>
      </c>
      <c r="E56" s="161">
        <f t="shared" si="3"/>
        <v>0</v>
      </c>
      <c r="F56" s="83">
        <v>0</v>
      </c>
      <c r="G56" s="162">
        <v>0</v>
      </c>
      <c r="H56" s="125">
        <v>0</v>
      </c>
      <c r="I56" s="125">
        <v>0</v>
      </c>
      <c r="J56" s="126">
        <v>0</v>
      </c>
      <c r="K56" s="162">
        <v>0</v>
      </c>
      <c r="L56" s="125">
        <v>0</v>
      </c>
      <c r="M56" s="125">
        <v>0</v>
      </c>
      <c r="N56" s="126">
        <v>0</v>
      </c>
      <c r="O56" s="163">
        <f t="shared" si="4"/>
        <v>0</v>
      </c>
      <c r="P56" s="125">
        <v>0</v>
      </c>
      <c r="Q56" s="125">
        <v>0</v>
      </c>
      <c r="R56" s="125">
        <v>0</v>
      </c>
      <c r="S56" s="164">
        <v>0</v>
      </c>
      <c r="T56" s="163">
        <f t="shared" si="5"/>
        <v>0</v>
      </c>
      <c r="U56" s="125">
        <v>0</v>
      </c>
      <c r="V56" s="125">
        <v>0</v>
      </c>
      <c r="W56" s="125">
        <v>0</v>
      </c>
      <c r="X56" s="164">
        <v>0</v>
      </c>
    </row>
    <row r="57" spans="2:24" ht="12.75" hidden="1" customHeight="1" x14ac:dyDescent="0.2">
      <c r="B57" s="2"/>
      <c r="C57" s="81"/>
      <c r="D57" s="81" t="str">
        <f>$D$13</f>
        <v>Jahr 2018</v>
      </c>
      <c r="E57" s="165">
        <f t="shared" si="3"/>
        <v>0</v>
      </c>
      <c r="F57" s="83">
        <v>0</v>
      </c>
      <c r="G57" s="166">
        <v>0</v>
      </c>
      <c r="H57" s="167">
        <v>0</v>
      </c>
      <c r="I57" s="167">
        <v>0</v>
      </c>
      <c r="J57" s="168">
        <v>0</v>
      </c>
      <c r="K57" s="166">
        <v>0</v>
      </c>
      <c r="L57" s="167">
        <v>0</v>
      </c>
      <c r="M57" s="167">
        <v>0</v>
      </c>
      <c r="N57" s="168">
        <v>0</v>
      </c>
      <c r="O57" s="169">
        <f t="shared" si="4"/>
        <v>0</v>
      </c>
      <c r="P57" s="167">
        <v>0</v>
      </c>
      <c r="Q57" s="167">
        <v>0</v>
      </c>
      <c r="R57" s="167">
        <v>0</v>
      </c>
      <c r="S57" s="170">
        <v>0</v>
      </c>
      <c r="T57" s="169">
        <f t="shared" si="5"/>
        <v>0</v>
      </c>
      <c r="U57" s="167">
        <v>0</v>
      </c>
      <c r="V57" s="167">
        <v>0</v>
      </c>
      <c r="W57" s="167">
        <v>0</v>
      </c>
      <c r="X57" s="170">
        <v>0</v>
      </c>
    </row>
    <row r="58" spans="2:24" ht="12.75" hidden="1" customHeight="1" x14ac:dyDescent="0.2">
      <c r="B58" s="14" t="s">
        <v>120</v>
      </c>
      <c r="C58" s="123" t="s">
        <v>121</v>
      </c>
      <c r="D58" s="124" t="str">
        <f>$D$12</f>
        <v>Jahr 2019</v>
      </c>
      <c r="E58" s="161">
        <f t="shared" si="3"/>
        <v>0</v>
      </c>
      <c r="F58" s="83">
        <v>0</v>
      </c>
      <c r="G58" s="162">
        <v>0</v>
      </c>
      <c r="H58" s="125">
        <v>0</v>
      </c>
      <c r="I58" s="125">
        <v>0</v>
      </c>
      <c r="J58" s="126">
        <v>0</v>
      </c>
      <c r="K58" s="162">
        <v>0</v>
      </c>
      <c r="L58" s="125">
        <v>0</v>
      </c>
      <c r="M58" s="125">
        <v>0</v>
      </c>
      <c r="N58" s="126">
        <v>0</v>
      </c>
      <c r="O58" s="163">
        <f t="shared" si="4"/>
        <v>0</v>
      </c>
      <c r="P58" s="125">
        <v>0</v>
      </c>
      <c r="Q58" s="125">
        <v>0</v>
      </c>
      <c r="R58" s="125">
        <v>0</v>
      </c>
      <c r="S58" s="164">
        <v>0</v>
      </c>
      <c r="T58" s="163">
        <f t="shared" si="5"/>
        <v>0</v>
      </c>
      <c r="U58" s="125">
        <v>0</v>
      </c>
      <c r="V58" s="125">
        <v>0</v>
      </c>
      <c r="W58" s="125">
        <v>0</v>
      </c>
      <c r="X58" s="164">
        <v>0</v>
      </c>
    </row>
    <row r="59" spans="2:24" ht="12.75" hidden="1" customHeight="1" x14ac:dyDescent="0.2">
      <c r="B59" s="2"/>
      <c r="C59" s="81"/>
      <c r="D59" s="81" t="str">
        <f>$D$13</f>
        <v>Jahr 2018</v>
      </c>
      <c r="E59" s="165">
        <f t="shared" si="3"/>
        <v>0</v>
      </c>
      <c r="F59" s="83">
        <v>0</v>
      </c>
      <c r="G59" s="166">
        <v>0</v>
      </c>
      <c r="H59" s="167">
        <v>0</v>
      </c>
      <c r="I59" s="167">
        <v>0</v>
      </c>
      <c r="J59" s="168">
        <v>0</v>
      </c>
      <c r="K59" s="166">
        <v>0</v>
      </c>
      <c r="L59" s="167">
        <v>0</v>
      </c>
      <c r="M59" s="167">
        <v>0</v>
      </c>
      <c r="N59" s="168">
        <v>0</v>
      </c>
      <c r="O59" s="169">
        <f t="shared" si="4"/>
        <v>0</v>
      </c>
      <c r="P59" s="167">
        <v>0</v>
      </c>
      <c r="Q59" s="167">
        <v>0</v>
      </c>
      <c r="R59" s="167">
        <v>0</v>
      </c>
      <c r="S59" s="170">
        <v>0</v>
      </c>
      <c r="T59" s="169">
        <f t="shared" si="5"/>
        <v>0</v>
      </c>
      <c r="U59" s="167">
        <v>0</v>
      </c>
      <c r="V59" s="167">
        <v>0</v>
      </c>
      <c r="W59" s="167">
        <v>0</v>
      </c>
      <c r="X59" s="170">
        <v>0</v>
      </c>
    </row>
    <row r="60" spans="2:24" ht="12.75" customHeight="1" x14ac:dyDescent="0.2">
      <c r="B60" s="14" t="s">
        <v>122</v>
      </c>
      <c r="C60" s="123" t="s">
        <v>123</v>
      </c>
      <c r="D60" s="124" t="str">
        <f>$D$12</f>
        <v>Jahr 2019</v>
      </c>
      <c r="E60" s="161">
        <f t="shared" si="3"/>
        <v>0</v>
      </c>
      <c r="F60" s="83">
        <v>0</v>
      </c>
      <c r="G60" s="162">
        <v>0</v>
      </c>
      <c r="H60" s="125">
        <v>0</v>
      </c>
      <c r="I60" s="125">
        <v>0</v>
      </c>
      <c r="J60" s="126">
        <v>0</v>
      </c>
      <c r="K60" s="162">
        <v>0</v>
      </c>
      <c r="L60" s="125">
        <v>0</v>
      </c>
      <c r="M60" s="125">
        <v>0</v>
      </c>
      <c r="N60" s="126">
        <v>0</v>
      </c>
      <c r="O60" s="163">
        <f t="shared" si="4"/>
        <v>0</v>
      </c>
      <c r="P60" s="125">
        <v>0</v>
      </c>
      <c r="Q60" s="125">
        <v>0</v>
      </c>
      <c r="R60" s="125">
        <v>0</v>
      </c>
      <c r="S60" s="164">
        <v>0</v>
      </c>
      <c r="T60" s="163">
        <f t="shared" si="5"/>
        <v>0</v>
      </c>
      <c r="U60" s="125">
        <v>0</v>
      </c>
      <c r="V60" s="125">
        <v>0</v>
      </c>
      <c r="W60" s="125">
        <v>0</v>
      </c>
      <c r="X60" s="164">
        <v>0</v>
      </c>
    </row>
    <row r="61" spans="2:24" ht="12.75" customHeight="1" x14ac:dyDescent="0.2">
      <c r="B61" s="2"/>
      <c r="C61" s="81"/>
      <c r="D61" s="81" t="str">
        <f>$D$13</f>
        <v>Jahr 2018</v>
      </c>
      <c r="E61" s="165">
        <f t="shared" si="3"/>
        <v>0</v>
      </c>
      <c r="F61" s="83">
        <v>0</v>
      </c>
      <c r="G61" s="166">
        <v>0</v>
      </c>
      <c r="H61" s="167">
        <v>0</v>
      </c>
      <c r="I61" s="167">
        <v>0</v>
      </c>
      <c r="J61" s="168">
        <v>0</v>
      </c>
      <c r="K61" s="166">
        <v>0</v>
      </c>
      <c r="L61" s="167">
        <v>0</v>
      </c>
      <c r="M61" s="167">
        <v>0</v>
      </c>
      <c r="N61" s="168">
        <v>0</v>
      </c>
      <c r="O61" s="169">
        <f t="shared" si="4"/>
        <v>0</v>
      </c>
      <c r="P61" s="167">
        <v>0</v>
      </c>
      <c r="Q61" s="167">
        <v>0</v>
      </c>
      <c r="R61" s="167">
        <v>0</v>
      </c>
      <c r="S61" s="170">
        <v>0</v>
      </c>
      <c r="T61" s="169">
        <f t="shared" si="5"/>
        <v>0</v>
      </c>
      <c r="U61" s="167">
        <v>0</v>
      </c>
      <c r="V61" s="167">
        <v>0</v>
      </c>
      <c r="W61" s="167">
        <v>0</v>
      </c>
      <c r="X61" s="170">
        <v>0</v>
      </c>
    </row>
    <row r="62" spans="2:24" ht="12.75" hidden="1" customHeight="1" x14ac:dyDescent="0.2">
      <c r="B62" s="14" t="s">
        <v>124</v>
      </c>
      <c r="C62" s="123" t="s">
        <v>125</v>
      </c>
      <c r="D62" s="124" t="str">
        <f>$D$12</f>
        <v>Jahr 2019</v>
      </c>
      <c r="E62" s="161">
        <f t="shared" si="3"/>
        <v>0</v>
      </c>
      <c r="F62" s="83">
        <v>0</v>
      </c>
      <c r="G62" s="162">
        <v>0</v>
      </c>
      <c r="H62" s="125">
        <v>0</v>
      </c>
      <c r="I62" s="125">
        <v>0</v>
      </c>
      <c r="J62" s="126">
        <v>0</v>
      </c>
      <c r="K62" s="162">
        <v>0</v>
      </c>
      <c r="L62" s="125">
        <v>0</v>
      </c>
      <c r="M62" s="125">
        <v>0</v>
      </c>
      <c r="N62" s="126">
        <v>0</v>
      </c>
      <c r="O62" s="163">
        <f t="shared" si="4"/>
        <v>0</v>
      </c>
      <c r="P62" s="125">
        <v>0</v>
      </c>
      <c r="Q62" s="125">
        <v>0</v>
      </c>
      <c r="R62" s="125">
        <v>0</v>
      </c>
      <c r="S62" s="164">
        <v>0</v>
      </c>
      <c r="T62" s="163">
        <f t="shared" si="5"/>
        <v>0</v>
      </c>
      <c r="U62" s="125">
        <v>0</v>
      </c>
      <c r="V62" s="125">
        <v>0</v>
      </c>
      <c r="W62" s="125">
        <v>0</v>
      </c>
      <c r="X62" s="164">
        <v>0</v>
      </c>
    </row>
    <row r="63" spans="2:24" ht="12.75" hidden="1" customHeight="1" x14ac:dyDescent="0.2">
      <c r="B63" s="2"/>
      <c r="C63" s="81"/>
      <c r="D63" s="81" t="str">
        <f>$D$13</f>
        <v>Jahr 2018</v>
      </c>
      <c r="E63" s="165">
        <f t="shared" si="3"/>
        <v>0</v>
      </c>
      <c r="F63" s="83">
        <v>0</v>
      </c>
      <c r="G63" s="166">
        <v>0</v>
      </c>
      <c r="H63" s="167">
        <v>0</v>
      </c>
      <c r="I63" s="167">
        <v>0</v>
      </c>
      <c r="J63" s="168">
        <v>0</v>
      </c>
      <c r="K63" s="166">
        <v>0</v>
      </c>
      <c r="L63" s="167">
        <v>0</v>
      </c>
      <c r="M63" s="167">
        <v>0</v>
      </c>
      <c r="N63" s="168">
        <v>0</v>
      </c>
      <c r="O63" s="169">
        <f t="shared" si="4"/>
        <v>0</v>
      </c>
      <c r="P63" s="167">
        <v>0</v>
      </c>
      <c r="Q63" s="167">
        <v>0</v>
      </c>
      <c r="R63" s="167">
        <v>0</v>
      </c>
      <c r="S63" s="170">
        <v>0</v>
      </c>
      <c r="T63" s="169">
        <f t="shared" si="5"/>
        <v>0</v>
      </c>
      <c r="U63" s="167">
        <v>0</v>
      </c>
      <c r="V63" s="167">
        <v>0</v>
      </c>
      <c r="W63" s="167">
        <v>0</v>
      </c>
      <c r="X63" s="170">
        <v>0</v>
      </c>
    </row>
    <row r="64" spans="2:24" ht="12.75" hidden="1" customHeight="1" x14ac:dyDescent="0.2">
      <c r="B64" s="14" t="s">
        <v>126</v>
      </c>
      <c r="C64" s="123" t="s">
        <v>127</v>
      </c>
      <c r="D64" s="124" t="str">
        <f>$D$12</f>
        <v>Jahr 2019</v>
      </c>
      <c r="E64" s="161">
        <f t="shared" si="3"/>
        <v>0</v>
      </c>
      <c r="F64" s="83">
        <v>0</v>
      </c>
      <c r="G64" s="162">
        <v>0</v>
      </c>
      <c r="H64" s="125">
        <v>0</v>
      </c>
      <c r="I64" s="125">
        <v>0</v>
      </c>
      <c r="J64" s="126">
        <v>0</v>
      </c>
      <c r="K64" s="162">
        <v>0</v>
      </c>
      <c r="L64" s="125">
        <v>0</v>
      </c>
      <c r="M64" s="125">
        <v>0</v>
      </c>
      <c r="N64" s="126">
        <v>0</v>
      </c>
      <c r="O64" s="163">
        <f t="shared" si="4"/>
        <v>0</v>
      </c>
      <c r="P64" s="125">
        <v>0</v>
      </c>
      <c r="Q64" s="125">
        <v>0</v>
      </c>
      <c r="R64" s="125">
        <v>0</v>
      </c>
      <c r="S64" s="164">
        <v>0</v>
      </c>
      <c r="T64" s="163">
        <f t="shared" si="5"/>
        <v>0</v>
      </c>
      <c r="U64" s="125">
        <v>0</v>
      </c>
      <c r="V64" s="125">
        <v>0</v>
      </c>
      <c r="W64" s="125">
        <v>0</v>
      </c>
      <c r="X64" s="164">
        <v>0</v>
      </c>
    </row>
    <row r="65" spans="2:24" ht="12.75" hidden="1" customHeight="1" x14ac:dyDescent="0.2">
      <c r="B65" s="2"/>
      <c r="C65" s="81"/>
      <c r="D65" s="81" t="str">
        <f>$D$13</f>
        <v>Jahr 2018</v>
      </c>
      <c r="E65" s="165">
        <f t="shared" si="3"/>
        <v>0</v>
      </c>
      <c r="F65" s="83">
        <v>0</v>
      </c>
      <c r="G65" s="166">
        <v>0</v>
      </c>
      <c r="H65" s="167">
        <v>0</v>
      </c>
      <c r="I65" s="167">
        <v>0</v>
      </c>
      <c r="J65" s="168">
        <v>0</v>
      </c>
      <c r="K65" s="166">
        <v>0</v>
      </c>
      <c r="L65" s="167">
        <v>0</v>
      </c>
      <c r="M65" s="167">
        <v>0</v>
      </c>
      <c r="N65" s="168">
        <v>0</v>
      </c>
      <c r="O65" s="169">
        <f t="shared" si="4"/>
        <v>0</v>
      </c>
      <c r="P65" s="167">
        <v>0</v>
      </c>
      <c r="Q65" s="167">
        <v>0</v>
      </c>
      <c r="R65" s="167">
        <v>0</v>
      </c>
      <c r="S65" s="170">
        <v>0</v>
      </c>
      <c r="T65" s="169">
        <f t="shared" si="5"/>
        <v>0</v>
      </c>
      <c r="U65" s="167">
        <v>0</v>
      </c>
      <c r="V65" s="167">
        <v>0</v>
      </c>
      <c r="W65" s="167">
        <v>0</v>
      </c>
      <c r="X65" s="170">
        <v>0</v>
      </c>
    </row>
    <row r="66" spans="2:24" ht="12.75" hidden="1" customHeight="1" x14ac:dyDescent="0.2">
      <c r="B66" s="14" t="s">
        <v>128</v>
      </c>
      <c r="C66" s="123" t="s">
        <v>129</v>
      </c>
      <c r="D66" s="124" t="str">
        <f>$D$12</f>
        <v>Jahr 2019</v>
      </c>
      <c r="E66" s="161">
        <f t="shared" si="3"/>
        <v>0</v>
      </c>
      <c r="F66" s="83">
        <v>0</v>
      </c>
      <c r="G66" s="162">
        <v>0</v>
      </c>
      <c r="H66" s="125">
        <v>0</v>
      </c>
      <c r="I66" s="125">
        <v>0</v>
      </c>
      <c r="J66" s="126">
        <v>0</v>
      </c>
      <c r="K66" s="162">
        <v>0</v>
      </c>
      <c r="L66" s="125">
        <v>0</v>
      </c>
      <c r="M66" s="125">
        <v>0</v>
      </c>
      <c r="N66" s="126">
        <v>0</v>
      </c>
      <c r="O66" s="163">
        <f t="shared" si="4"/>
        <v>0</v>
      </c>
      <c r="P66" s="125">
        <v>0</v>
      </c>
      <c r="Q66" s="125">
        <v>0</v>
      </c>
      <c r="R66" s="125">
        <v>0</v>
      </c>
      <c r="S66" s="164">
        <v>0</v>
      </c>
      <c r="T66" s="163">
        <f t="shared" si="5"/>
        <v>0</v>
      </c>
      <c r="U66" s="125">
        <v>0</v>
      </c>
      <c r="V66" s="125">
        <v>0</v>
      </c>
      <c r="W66" s="125">
        <v>0</v>
      </c>
      <c r="X66" s="164">
        <v>0</v>
      </c>
    </row>
    <row r="67" spans="2:24" ht="12.75" hidden="1" customHeight="1" x14ac:dyDescent="0.2">
      <c r="B67" s="2"/>
      <c r="C67" s="81"/>
      <c r="D67" s="81" t="str">
        <f>$D$13</f>
        <v>Jahr 2018</v>
      </c>
      <c r="E67" s="165">
        <f t="shared" si="3"/>
        <v>0</v>
      </c>
      <c r="F67" s="83">
        <v>0</v>
      </c>
      <c r="G67" s="166">
        <v>0</v>
      </c>
      <c r="H67" s="167">
        <v>0</v>
      </c>
      <c r="I67" s="167">
        <v>0</v>
      </c>
      <c r="J67" s="168">
        <v>0</v>
      </c>
      <c r="K67" s="166">
        <v>0</v>
      </c>
      <c r="L67" s="167">
        <v>0</v>
      </c>
      <c r="M67" s="167">
        <v>0</v>
      </c>
      <c r="N67" s="168">
        <v>0</v>
      </c>
      <c r="O67" s="169">
        <f t="shared" si="4"/>
        <v>0</v>
      </c>
      <c r="P67" s="167">
        <v>0</v>
      </c>
      <c r="Q67" s="167">
        <v>0</v>
      </c>
      <c r="R67" s="167">
        <v>0</v>
      </c>
      <c r="S67" s="170">
        <v>0</v>
      </c>
      <c r="T67" s="169">
        <f t="shared" si="5"/>
        <v>0</v>
      </c>
      <c r="U67" s="167">
        <v>0</v>
      </c>
      <c r="V67" s="167">
        <v>0</v>
      </c>
      <c r="W67" s="167">
        <v>0</v>
      </c>
      <c r="X67" s="170">
        <v>0</v>
      </c>
    </row>
    <row r="68" spans="2:24" ht="12.75" hidden="1" customHeight="1" x14ac:dyDescent="0.2">
      <c r="B68" s="14" t="s">
        <v>130</v>
      </c>
      <c r="C68" s="123" t="s">
        <v>131</v>
      </c>
      <c r="D68" s="124" t="str">
        <f>$D$12</f>
        <v>Jahr 2019</v>
      </c>
      <c r="E68" s="161">
        <f t="shared" si="3"/>
        <v>0</v>
      </c>
      <c r="F68" s="83">
        <v>0</v>
      </c>
      <c r="G68" s="162">
        <v>0</v>
      </c>
      <c r="H68" s="125">
        <v>0</v>
      </c>
      <c r="I68" s="125">
        <v>0</v>
      </c>
      <c r="J68" s="126">
        <v>0</v>
      </c>
      <c r="K68" s="162">
        <v>0</v>
      </c>
      <c r="L68" s="125">
        <v>0</v>
      </c>
      <c r="M68" s="125">
        <v>0</v>
      </c>
      <c r="N68" s="126">
        <v>0</v>
      </c>
      <c r="O68" s="163">
        <f t="shared" si="4"/>
        <v>0</v>
      </c>
      <c r="P68" s="125">
        <v>0</v>
      </c>
      <c r="Q68" s="125">
        <v>0</v>
      </c>
      <c r="R68" s="125">
        <v>0</v>
      </c>
      <c r="S68" s="164">
        <v>0</v>
      </c>
      <c r="T68" s="163">
        <f t="shared" si="5"/>
        <v>0</v>
      </c>
      <c r="U68" s="125">
        <v>0</v>
      </c>
      <c r="V68" s="125">
        <v>0</v>
      </c>
      <c r="W68" s="125">
        <v>0</v>
      </c>
      <c r="X68" s="164">
        <v>0</v>
      </c>
    </row>
    <row r="69" spans="2:24" ht="12.75" hidden="1" customHeight="1" x14ac:dyDescent="0.2">
      <c r="B69" s="2"/>
      <c r="C69" s="81"/>
      <c r="D69" s="81" t="str">
        <f>$D$13</f>
        <v>Jahr 2018</v>
      </c>
      <c r="E69" s="165">
        <f t="shared" si="3"/>
        <v>0</v>
      </c>
      <c r="F69" s="83">
        <v>0</v>
      </c>
      <c r="G69" s="166">
        <v>0</v>
      </c>
      <c r="H69" s="167">
        <v>0</v>
      </c>
      <c r="I69" s="167">
        <v>0</v>
      </c>
      <c r="J69" s="168">
        <v>0</v>
      </c>
      <c r="K69" s="166">
        <v>0</v>
      </c>
      <c r="L69" s="167">
        <v>0</v>
      </c>
      <c r="M69" s="167">
        <v>0</v>
      </c>
      <c r="N69" s="168">
        <v>0</v>
      </c>
      <c r="O69" s="169">
        <f t="shared" si="4"/>
        <v>0</v>
      </c>
      <c r="P69" s="167">
        <v>0</v>
      </c>
      <c r="Q69" s="167">
        <v>0</v>
      </c>
      <c r="R69" s="167">
        <v>0</v>
      </c>
      <c r="S69" s="170">
        <v>0</v>
      </c>
      <c r="T69" s="169">
        <f t="shared" si="5"/>
        <v>0</v>
      </c>
      <c r="U69" s="167">
        <v>0</v>
      </c>
      <c r="V69" s="167">
        <v>0</v>
      </c>
      <c r="W69" s="167">
        <v>0</v>
      </c>
      <c r="X69" s="170">
        <v>0</v>
      </c>
    </row>
    <row r="70" spans="2:24" ht="12.75" hidden="1" customHeight="1" x14ac:dyDescent="0.2">
      <c r="B70" s="14" t="s">
        <v>132</v>
      </c>
      <c r="C70" s="123" t="s">
        <v>133</v>
      </c>
      <c r="D70" s="124" t="str">
        <f>$D$12</f>
        <v>Jahr 2019</v>
      </c>
      <c r="E70" s="161">
        <f t="shared" si="3"/>
        <v>0</v>
      </c>
      <c r="F70" s="83">
        <v>0</v>
      </c>
      <c r="G70" s="162">
        <v>0</v>
      </c>
      <c r="H70" s="125">
        <v>0</v>
      </c>
      <c r="I70" s="125">
        <v>0</v>
      </c>
      <c r="J70" s="126">
        <v>0</v>
      </c>
      <c r="K70" s="162">
        <v>0</v>
      </c>
      <c r="L70" s="125">
        <v>0</v>
      </c>
      <c r="M70" s="125">
        <v>0</v>
      </c>
      <c r="N70" s="126">
        <v>0</v>
      </c>
      <c r="O70" s="163">
        <f t="shared" si="4"/>
        <v>0</v>
      </c>
      <c r="P70" s="125">
        <v>0</v>
      </c>
      <c r="Q70" s="125">
        <v>0</v>
      </c>
      <c r="R70" s="125">
        <v>0</v>
      </c>
      <c r="S70" s="164">
        <v>0</v>
      </c>
      <c r="T70" s="163">
        <f t="shared" si="5"/>
        <v>0</v>
      </c>
      <c r="U70" s="125">
        <v>0</v>
      </c>
      <c r="V70" s="125">
        <v>0</v>
      </c>
      <c r="W70" s="125">
        <v>0</v>
      </c>
      <c r="X70" s="164">
        <v>0</v>
      </c>
    </row>
    <row r="71" spans="2:24" ht="12.75" hidden="1" customHeight="1" x14ac:dyDescent="0.2">
      <c r="B71" s="2"/>
      <c r="C71" s="81"/>
      <c r="D71" s="81" t="str">
        <f>$D$13</f>
        <v>Jahr 2018</v>
      </c>
      <c r="E71" s="165">
        <f t="shared" si="3"/>
        <v>0</v>
      </c>
      <c r="F71" s="83">
        <v>0</v>
      </c>
      <c r="G71" s="166">
        <v>0</v>
      </c>
      <c r="H71" s="167">
        <v>0</v>
      </c>
      <c r="I71" s="167">
        <v>0</v>
      </c>
      <c r="J71" s="168">
        <v>0</v>
      </c>
      <c r="K71" s="166">
        <v>0</v>
      </c>
      <c r="L71" s="167">
        <v>0</v>
      </c>
      <c r="M71" s="167">
        <v>0</v>
      </c>
      <c r="N71" s="168">
        <v>0</v>
      </c>
      <c r="O71" s="169">
        <f t="shared" si="4"/>
        <v>0</v>
      </c>
      <c r="P71" s="167">
        <v>0</v>
      </c>
      <c r="Q71" s="167">
        <v>0</v>
      </c>
      <c r="R71" s="167">
        <v>0</v>
      </c>
      <c r="S71" s="170">
        <v>0</v>
      </c>
      <c r="T71" s="169">
        <f t="shared" si="5"/>
        <v>0</v>
      </c>
      <c r="U71" s="167">
        <v>0</v>
      </c>
      <c r="V71" s="167">
        <v>0</v>
      </c>
      <c r="W71" s="167">
        <v>0</v>
      </c>
      <c r="X71" s="170">
        <v>0</v>
      </c>
    </row>
    <row r="72" spans="2:24" ht="12.75" hidden="1" customHeight="1" x14ac:dyDescent="0.2">
      <c r="B72" s="14" t="s">
        <v>134</v>
      </c>
      <c r="C72" s="123" t="s">
        <v>135</v>
      </c>
      <c r="D72" s="124" t="str">
        <f>$D$12</f>
        <v>Jahr 2019</v>
      </c>
      <c r="E72" s="161">
        <f t="shared" si="3"/>
        <v>0</v>
      </c>
      <c r="F72" s="83">
        <v>0</v>
      </c>
      <c r="G72" s="162">
        <v>0</v>
      </c>
      <c r="H72" s="125">
        <v>0</v>
      </c>
      <c r="I72" s="125">
        <v>0</v>
      </c>
      <c r="J72" s="126">
        <v>0</v>
      </c>
      <c r="K72" s="162">
        <v>0</v>
      </c>
      <c r="L72" s="125">
        <v>0</v>
      </c>
      <c r="M72" s="125">
        <v>0</v>
      </c>
      <c r="N72" s="126">
        <v>0</v>
      </c>
      <c r="O72" s="163">
        <f t="shared" si="4"/>
        <v>0</v>
      </c>
      <c r="P72" s="125">
        <v>0</v>
      </c>
      <c r="Q72" s="125">
        <v>0</v>
      </c>
      <c r="R72" s="125">
        <v>0</v>
      </c>
      <c r="S72" s="164">
        <v>0</v>
      </c>
      <c r="T72" s="163">
        <f t="shared" si="5"/>
        <v>0</v>
      </c>
      <c r="U72" s="125">
        <v>0</v>
      </c>
      <c r="V72" s="125">
        <v>0</v>
      </c>
      <c r="W72" s="125">
        <v>0</v>
      </c>
      <c r="X72" s="164">
        <v>0</v>
      </c>
    </row>
    <row r="73" spans="2:24" ht="12.75" hidden="1" customHeight="1" x14ac:dyDescent="0.2">
      <c r="B73" s="2"/>
      <c r="C73" s="81"/>
      <c r="D73" s="81" t="str">
        <f>$D$13</f>
        <v>Jahr 2018</v>
      </c>
      <c r="E73" s="165">
        <f t="shared" si="3"/>
        <v>0</v>
      </c>
      <c r="F73" s="83">
        <v>0</v>
      </c>
      <c r="G73" s="166">
        <v>0</v>
      </c>
      <c r="H73" s="167">
        <v>0</v>
      </c>
      <c r="I73" s="167">
        <v>0</v>
      </c>
      <c r="J73" s="168">
        <v>0</v>
      </c>
      <c r="K73" s="166">
        <v>0</v>
      </c>
      <c r="L73" s="167">
        <v>0</v>
      </c>
      <c r="M73" s="167">
        <v>0</v>
      </c>
      <c r="N73" s="168">
        <v>0</v>
      </c>
      <c r="O73" s="169">
        <f t="shared" si="4"/>
        <v>0</v>
      </c>
      <c r="P73" s="167">
        <v>0</v>
      </c>
      <c r="Q73" s="167">
        <v>0</v>
      </c>
      <c r="R73" s="167">
        <v>0</v>
      </c>
      <c r="S73" s="170">
        <v>0</v>
      </c>
      <c r="T73" s="169">
        <f t="shared" si="5"/>
        <v>0</v>
      </c>
      <c r="U73" s="167">
        <v>0</v>
      </c>
      <c r="V73" s="167">
        <v>0</v>
      </c>
      <c r="W73" s="167">
        <v>0</v>
      </c>
      <c r="X73" s="170">
        <v>0</v>
      </c>
    </row>
    <row r="74" spans="2:24" ht="12.75" hidden="1" customHeight="1" x14ac:dyDescent="0.2">
      <c r="B74" s="14" t="s">
        <v>136</v>
      </c>
      <c r="C74" s="123" t="s">
        <v>137</v>
      </c>
      <c r="D74" s="124" t="str">
        <f>$D$12</f>
        <v>Jahr 2019</v>
      </c>
      <c r="E74" s="161">
        <f t="shared" si="3"/>
        <v>0</v>
      </c>
      <c r="F74" s="83">
        <v>0</v>
      </c>
      <c r="G74" s="162">
        <v>0</v>
      </c>
      <c r="H74" s="125">
        <v>0</v>
      </c>
      <c r="I74" s="125">
        <v>0</v>
      </c>
      <c r="J74" s="126">
        <v>0</v>
      </c>
      <c r="K74" s="162">
        <v>0</v>
      </c>
      <c r="L74" s="125">
        <v>0</v>
      </c>
      <c r="M74" s="125">
        <v>0</v>
      </c>
      <c r="N74" s="126">
        <v>0</v>
      </c>
      <c r="O74" s="163">
        <f t="shared" si="4"/>
        <v>0</v>
      </c>
      <c r="P74" s="125">
        <v>0</v>
      </c>
      <c r="Q74" s="125">
        <v>0</v>
      </c>
      <c r="R74" s="125">
        <v>0</v>
      </c>
      <c r="S74" s="164">
        <v>0</v>
      </c>
      <c r="T74" s="163">
        <f t="shared" si="5"/>
        <v>0</v>
      </c>
      <c r="U74" s="125">
        <v>0</v>
      </c>
      <c r="V74" s="125">
        <v>0</v>
      </c>
      <c r="W74" s="125">
        <v>0</v>
      </c>
      <c r="X74" s="164">
        <v>0</v>
      </c>
    </row>
    <row r="75" spans="2:24" ht="12.75" hidden="1" customHeight="1" x14ac:dyDescent="0.2">
      <c r="B75" s="2"/>
      <c r="C75" s="81"/>
      <c r="D75" s="81" t="str">
        <f>$D$13</f>
        <v>Jahr 2018</v>
      </c>
      <c r="E75" s="165">
        <f t="shared" si="3"/>
        <v>0</v>
      </c>
      <c r="F75" s="83">
        <v>0</v>
      </c>
      <c r="G75" s="166">
        <v>0</v>
      </c>
      <c r="H75" s="167">
        <v>0</v>
      </c>
      <c r="I75" s="167">
        <v>0</v>
      </c>
      <c r="J75" s="168">
        <v>0</v>
      </c>
      <c r="K75" s="166">
        <v>0</v>
      </c>
      <c r="L75" s="167">
        <v>0</v>
      </c>
      <c r="M75" s="167">
        <v>0</v>
      </c>
      <c r="N75" s="168">
        <v>0</v>
      </c>
      <c r="O75" s="169">
        <f t="shared" si="4"/>
        <v>0</v>
      </c>
      <c r="P75" s="167">
        <v>0</v>
      </c>
      <c r="Q75" s="167">
        <v>0</v>
      </c>
      <c r="R75" s="167">
        <v>0</v>
      </c>
      <c r="S75" s="170">
        <v>0</v>
      </c>
      <c r="T75" s="169">
        <f t="shared" si="5"/>
        <v>0</v>
      </c>
      <c r="U75" s="167">
        <v>0</v>
      </c>
      <c r="V75" s="167">
        <v>0</v>
      </c>
      <c r="W75" s="167">
        <v>0</v>
      </c>
      <c r="X75" s="170">
        <v>0</v>
      </c>
    </row>
    <row r="76" spans="2:24" ht="12.75" hidden="1" customHeight="1" x14ac:dyDescent="0.2">
      <c r="B76" s="14" t="s">
        <v>138</v>
      </c>
      <c r="C76" s="123" t="s">
        <v>139</v>
      </c>
      <c r="D76" s="124" t="str">
        <f>$D$12</f>
        <v>Jahr 2019</v>
      </c>
      <c r="E76" s="161">
        <f t="shared" ref="E76:E87" si="6">SUM(G76:N76)</f>
        <v>0</v>
      </c>
      <c r="F76" s="83">
        <v>0</v>
      </c>
      <c r="G76" s="162">
        <v>0</v>
      </c>
      <c r="H76" s="125">
        <v>0</v>
      </c>
      <c r="I76" s="125">
        <v>0</v>
      </c>
      <c r="J76" s="126">
        <v>0</v>
      </c>
      <c r="K76" s="162">
        <v>0</v>
      </c>
      <c r="L76" s="125">
        <v>0</v>
      </c>
      <c r="M76" s="125">
        <v>0</v>
      </c>
      <c r="N76" s="126">
        <v>0</v>
      </c>
      <c r="O76" s="163">
        <f t="shared" ref="O76:O87" si="7">SUM(P76:S76)</f>
        <v>0</v>
      </c>
      <c r="P76" s="125">
        <v>0</v>
      </c>
      <c r="Q76" s="125">
        <v>0</v>
      </c>
      <c r="R76" s="125">
        <v>0</v>
      </c>
      <c r="S76" s="164">
        <v>0</v>
      </c>
      <c r="T76" s="163">
        <f t="shared" ref="T76:T87" si="8">SUM(U76:X76)</f>
        <v>0</v>
      </c>
      <c r="U76" s="125">
        <v>0</v>
      </c>
      <c r="V76" s="125">
        <v>0</v>
      </c>
      <c r="W76" s="125">
        <v>0</v>
      </c>
      <c r="X76" s="164">
        <v>0</v>
      </c>
    </row>
    <row r="77" spans="2:24" ht="12.75" hidden="1" customHeight="1" x14ac:dyDescent="0.2">
      <c r="B77" s="2"/>
      <c r="C77" s="81"/>
      <c r="D77" s="81" t="str">
        <f>$D$13</f>
        <v>Jahr 2018</v>
      </c>
      <c r="E77" s="165">
        <f t="shared" si="6"/>
        <v>0</v>
      </c>
      <c r="F77" s="83">
        <v>0</v>
      </c>
      <c r="G77" s="166">
        <v>0</v>
      </c>
      <c r="H77" s="167">
        <v>0</v>
      </c>
      <c r="I77" s="167">
        <v>0</v>
      </c>
      <c r="J77" s="168">
        <v>0</v>
      </c>
      <c r="K77" s="166">
        <v>0</v>
      </c>
      <c r="L77" s="167">
        <v>0</v>
      </c>
      <c r="M77" s="167">
        <v>0</v>
      </c>
      <c r="N77" s="168">
        <v>0</v>
      </c>
      <c r="O77" s="169">
        <f t="shared" si="7"/>
        <v>0</v>
      </c>
      <c r="P77" s="167">
        <v>0</v>
      </c>
      <c r="Q77" s="167">
        <v>0</v>
      </c>
      <c r="R77" s="167">
        <v>0</v>
      </c>
      <c r="S77" s="170">
        <v>0</v>
      </c>
      <c r="T77" s="169">
        <f t="shared" si="8"/>
        <v>0</v>
      </c>
      <c r="U77" s="167">
        <v>0</v>
      </c>
      <c r="V77" s="167">
        <v>0</v>
      </c>
      <c r="W77" s="167">
        <v>0</v>
      </c>
      <c r="X77" s="170">
        <v>0</v>
      </c>
    </row>
    <row r="78" spans="2:24" ht="12.75" customHeight="1" x14ac:dyDescent="0.2">
      <c r="B78" s="14" t="s">
        <v>140</v>
      </c>
      <c r="C78" s="123" t="s">
        <v>141</v>
      </c>
      <c r="D78" s="124" t="str">
        <f>$D$12</f>
        <v>Jahr 2019</v>
      </c>
      <c r="E78" s="161">
        <f t="shared" si="6"/>
        <v>0</v>
      </c>
      <c r="F78" s="83">
        <v>0</v>
      </c>
      <c r="G78" s="162">
        <v>0</v>
      </c>
      <c r="H78" s="125">
        <v>0</v>
      </c>
      <c r="I78" s="125">
        <v>0</v>
      </c>
      <c r="J78" s="126">
        <v>0</v>
      </c>
      <c r="K78" s="162">
        <v>0</v>
      </c>
      <c r="L78" s="125">
        <v>0</v>
      </c>
      <c r="M78" s="125">
        <v>0</v>
      </c>
      <c r="N78" s="126">
        <v>0</v>
      </c>
      <c r="O78" s="163">
        <f t="shared" si="7"/>
        <v>0</v>
      </c>
      <c r="P78" s="125">
        <v>0</v>
      </c>
      <c r="Q78" s="125">
        <v>0</v>
      </c>
      <c r="R78" s="125">
        <v>0</v>
      </c>
      <c r="S78" s="164">
        <v>0</v>
      </c>
      <c r="T78" s="163">
        <f t="shared" si="8"/>
        <v>0</v>
      </c>
      <c r="U78" s="125">
        <v>0</v>
      </c>
      <c r="V78" s="125">
        <v>0</v>
      </c>
      <c r="W78" s="125">
        <v>0</v>
      </c>
      <c r="X78" s="164">
        <v>0</v>
      </c>
    </row>
    <row r="79" spans="2:24" ht="12.75" customHeight="1" x14ac:dyDescent="0.2">
      <c r="B79" s="2"/>
      <c r="C79" s="81"/>
      <c r="D79" s="81" t="str">
        <f>$D$13</f>
        <v>Jahr 2018</v>
      </c>
      <c r="E79" s="165">
        <f t="shared" si="6"/>
        <v>0</v>
      </c>
      <c r="F79" s="83">
        <v>0</v>
      </c>
      <c r="G79" s="166">
        <v>0</v>
      </c>
      <c r="H79" s="167">
        <v>0</v>
      </c>
      <c r="I79" s="167">
        <v>0</v>
      </c>
      <c r="J79" s="168">
        <v>0</v>
      </c>
      <c r="K79" s="166">
        <v>0</v>
      </c>
      <c r="L79" s="167">
        <v>0</v>
      </c>
      <c r="M79" s="167">
        <v>0</v>
      </c>
      <c r="N79" s="168">
        <v>0</v>
      </c>
      <c r="O79" s="169">
        <f t="shared" si="7"/>
        <v>0</v>
      </c>
      <c r="P79" s="167">
        <v>0</v>
      </c>
      <c r="Q79" s="167">
        <v>0</v>
      </c>
      <c r="R79" s="167">
        <v>0</v>
      </c>
      <c r="S79" s="170">
        <v>0</v>
      </c>
      <c r="T79" s="169">
        <f t="shared" si="8"/>
        <v>0</v>
      </c>
      <c r="U79" s="167">
        <v>0</v>
      </c>
      <c r="V79" s="167">
        <v>0</v>
      </c>
      <c r="W79" s="167">
        <v>0</v>
      </c>
      <c r="X79" s="170">
        <v>0</v>
      </c>
    </row>
    <row r="80" spans="2:24" ht="12.75" customHeight="1" x14ac:dyDescent="0.2">
      <c r="B80" s="14" t="s">
        <v>142</v>
      </c>
      <c r="C80" s="123" t="s">
        <v>143</v>
      </c>
      <c r="D80" s="124" t="str">
        <f>$D$12</f>
        <v>Jahr 2019</v>
      </c>
      <c r="E80" s="161">
        <f t="shared" si="6"/>
        <v>0</v>
      </c>
      <c r="F80" s="83">
        <v>0</v>
      </c>
      <c r="G80" s="162">
        <v>0</v>
      </c>
      <c r="H80" s="125">
        <v>0</v>
      </c>
      <c r="I80" s="125">
        <v>0</v>
      </c>
      <c r="J80" s="126">
        <v>0</v>
      </c>
      <c r="K80" s="162">
        <v>0</v>
      </c>
      <c r="L80" s="125">
        <v>0</v>
      </c>
      <c r="M80" s="125">
        <v>0</v>
      </c>
      <c r="N80" s="126">
        <v>0</v>
      </c>
      <c r="O80" s="163">
        <f t="shared" si="7"/>
        <v>0</v>
      </c>
      <c r="P80" s="125">
        <v>0</v>
      </c>
      <c r="Q80" s="125">
        <v>0</v>
      </c>
      <c r="R80" s="125">
        <v>0</v>
      </c>
      <c r="S80" s="164">
        <v>0</v>
      </c>
      <c r="T80" s="163">
        <f t="shared" si="8"/>
        <v>0</v>
      </c>
      <c r="U80" s="125">
        <v>0</v>
      </c>
      <c r="V80" s="125">
        <v>0</v>
      </c>
      <c r="W80" s="125">
        <v>0</v>
      </c>
      <c r="X80" s="164">
        <v>0</v>
      </c>
    </row>
    <row r="81" spans="2:24" ht="12.75" customHeight="1" x14ac:dyDescent="0.2">
      <c r="B81" s="2"/>
      <c r="C81" s="81"/>
      <c r="D81" s="81" t="str">
        <f>$D$13</f>
        <v>Jahr 2018</v>
      </c>
      <c r="E81" s="165">
        <f t="shared" si="6"/>
        <v>0</v>
      </c>
      <c r="F81" s="83">
        <v>0</v>
      </c>
      <c r="G81" s="166">
        <v>0</v>
      </c>
      <c r="H81" s="167">
        <v>0</v>
      </c>
      <c r="I81" s="167">
        <v>0</v>
      </c>
      <c r="J81" s="168">
        <v>0</v>
      </c>
      <c r="K81" s="166">
        <v>0</v>
      </c>
      <c r="L81" s="167">
        <v>0</v>
      </c>
      <c r="M81" s="167">
        <v>0</v>
      </c>
      <c r="N81" s="168">
        <v>0</v>
      </c>
      <c r="O81" s="169">
        <f t="shared" si="7"/>
        <v>0</v>
      </c>
      <c r="P81" s="167">
        <v>0</v>
      </c>
      <c r="Q81" s="167">
        <v>0</v>
      </c>
      <c r="R81" s="167">
        <v>0</v>
      </c>
      <c r="S81" s="170">
        <v>0</v>
      </c>
      <c r="T81" s="169">
        <f t="shared" si="8"/>
        <v>0</v>
      </c>
      <c r="U81" s="167">
        <v>0</v>
      </c>
      <c r="V81" s="167">
        <v>0</v>
      </c>
      <c r="W81" s="167">
        <v>0</v>
      </c>
      <c r="X81" s="170">
        <v>0</v>
      </c>
    </row>
    <row r="82" spans="2:24" ht="12.75" hidden="1" customHeight="1" x14ac:dyDescent="0.2">
      <c r="B82" s="14" t="s">
        <v>144</v>
      </c>
      <c r="C82" s="123" t="s">
        <v>145</v>
      </c>
      <c r="D82" s="124" t="str">
        <f>$D$12</f>
        <v>Jahr 2019</v>
      </c>
      <c r="E82" s="161">
        <f t="shared" si="6"/>
        <v>0</v>
      </c>
      <c r="F82" s="83">
        <v>0</v>
      </c>
      <c r="G82" s="162">
        <v>0</v>
      </c>
      <c r="H82" s="125">
        <v>0</v>
      </c>
      <c r="I82" s="125">
        <v>0</v>
      </c>
      <c r="J82" s="126">
        <v>0</v>
      </c>
      <c r="K82" s="162">
        <v>0</v>
      </c>
      <c r="L82" s="125">
        <v>0</v>
      </c>
      <c r="M82" s="125">
        <v>0</v>
      </c>
      <c r="N82" s="126">
        <v>0</v>
      </c>
      <c r="O82" s="163">
        <f t="shared" si="7"/>
        <v>0</v>
      </c>
      <c r="P82" s="125">
        <v>0</v>
      </c>
      <c r="Q82" s="125">
        <v>0</v>
      </c>
      <c r="R82" s="125">
        <v>0</v>
      </c>
      <c r="S82" s="164">
        <v>0</v>
      </c>
      <c r="T82" s="163">
        <f t="shared" si="8"/>
        <v>0</v>
      </c>
      <c r="U82" s="125">
        <v>0</v>
      </c>
      <c r="V82" s="125">
        <v>0</v>
      </c>
      <c r="W82" s="125">
        <v>0</v>
      </c>
      <c r="X82" s="164">
        <v>0</v>
      </c>
    </row>
    <row r="83" spans="2:24" ht="12.75" hidden="1" customHeight="1" x14ac:dyDescent="0.2">
      <c r="B83" s="2"/>
      <c r="C83" s="81"/>
      <c r="D83" s="81" t="str">
        <f>$D$13</f>
        <v>Jahr 2018</v>
      </c>
      <c r="E83" s="165">
        <f t="shared" si="6"/>
        <v>0</v>
      </c>
      <c r="F83" s="83">
        <v>0</v>
      </c>
      <c r="G83" s="166">
        <v>0</v>
      </c>
      <c r="H83" s="167">
        <v>0</v>
      </c>
      <c r="I83" s="167">
        <v>0</v>
      </c>
      <c r="J83" s="168">
        <v>0</v>
      </c>
      <c r="K83" s="166">
        <v>0</v>
      </c>
      <c r="L83" s="167">
        <v>0</v>
      </c>
      <c r="M83" s="167">
        <v>0</v>
      </c>
      <c r="N83" s="168">
        <v>0</v>
      </c>
      <c r="O83" s="169">
        <f t="shared" si="7"/>
        <v>0</v>
      </c>
      <c r="P83" s="167">
        <v>0</v>
      </c>
      <c r="Q83" s="167">
        <v>0</v>
      </c>
      <c r="R83" s="167">
        <v>0</v>
      </c>
      <c r="S83" s="170">
        <v>0</v>
      </c>
      <c r="T83" s="169">
        <f t="shared" si="8"/>
        <v>0</v>
      </c>
      <c r="U83" s="167">
        <v>0</v>
      </c>
      <c r="V83" s="167">
        <v>0</v>
      </c>
      <c r="W83" s="167">
        <v>0</v>
      </c>
      <c r="X83" s="170">
        <v>0</v>
      </c>
    </row>
    <row r="84" spans="2:24" ht="12.75" customHeight="1" x14ac:dyDescent="0.2">
      <c r="B84" s="14" t="s">
        <v>146</v>
      </c>
      <c r="C84" s="123" t="s">
        <v>147</v>
      </c>
      <c r="D84" s="124" t="str">
        <f>$D$12</f>
        <v>Jahr 2019</v>
      </c>
      <c r="E84" s="161">
        <f t="shared" si="6"/>
        <v>0</v>
      </c>
      <c r="F84" s="83">
        <v>0</v>
      </c>
      <c r="G84" s="162">
        <v>0</v>
      </c>
      <c r="H84" s="125">
        <v>0</v>
      </c>
      <c r="I84" s="125">
        <v>0</v>
      </c>
      <c r="J84" s="126">
        <v>0</v>
      </c>
      <c r="K84" s="162">
        <v>0</v>
      </c>
      <c r="L84" s="125">
        <v>0</v>
      </c>
      <c r="M84" s="125">
        <v>0</v>
      </c>
      <c r="N84" s="126">
        <v>0</v>
      </c>
      <c r="O84" s="163">
        <f t="shared" si="7"/>
        <v>0</v>
      </c>
      <c r="P84" s="125">
        <v>0</v>
      </c>
      <c r="Q84" s="125">
        <v>0</v>
      </c>
      <c r="R84" s="125">
        <v>0</v>
      </c>
      <c r="S84" s="164">
        <v>0</v>
      </c>
      <c r="T84" s="163">
        <f t="shared" si="8"/>
        <v>0</v>
      </c>
      <c r="U84" s="125">
        <v>0</v>
      </c>
      <c r="V84" s="125">
        <v>0</v>
      </c>
      <c r="W84" s="125">
        <v>0</v>
      </c>
      <c r="X84" s="164">
        <v>0</v>
      </c>
    </row>
    <row r="85" spans="2:24" ht="12.75" customHeight="1" x14ac:dyDescent="0.2">
      <c r="B85" s="2"/>
      <c r="C85" s="81"/>
      <c r="D85" s="81" t="str">
        <f>$D$13</f>
        <v>Jahr 2018</v>
      </c>
      <c r="E85" s="165">
        <f t="shared" si="6"/>
        <v>0</v>
      </c>
      <c r="F85" s="83">
        <v>0</v>
      </c>
      <c r="G85" s="166">
        <v>0</v>
      </c>
      <c r="H85" s="167">
        <v>0</v>
      </c>
      <c r="I85" s="167">
        <v>0</v>
      </c>
      <c r="J85" s="168">
        <v>0</v>
      </c>
      <c r="K85" s="166">
        <v>0</v>
      </c>
      <c r="L85" s="167">
        <v>0</v>
      </c>
      <c r="M85" s="167">
        <v>0</v>
      </c>
      <c r="N85" s="168">
        <v>0</v>
      </c>
      <c r="O85" s="169">
        <f t="shared" si="7"/>
        <v>0</v>
      </c>
      <c r="P85" s="167">
        <v>0</v>
      </c>
      <c r="Q85" s="167">
        <v>0</v>
      </c>
      <c r="R85" s="167">
        <v>0</v>
      </c>
      <c r="S85" s="170">
        <v>0</v>
      </c>
      <c r="T85" s="169">
        <f t="shared" si="8"/>
        <v>0</v>
      </c>
      <c r="U85" s="167">
        <v>0</v>
      </c>
      <c r="V85" s="167">
        <v>0</v>
      </c>
      <c r="W85" s="167">
        <v>0</v>
      </c>
      <c r="X85" s="170">
        <v>0</v>
      </c>
    </row>
    <row r="86" spans="2:24" ht="12.75" hidden="1" customHeight="1" x14ac:dyDescent="0.2">
      <c r="B86" s="14" t="s">
        <v>148</v>
      </c>
      <c r="C86" s="123" t="s">
        <v>149</v>
      </c>
      <c r="D86" s="124" t="str">
        <f>$D$12</f>
        <v>Jahr 2019</v>
      </c>
      <c r="E86" s="161">
        <f t="shared" si="6"/>
        <v>0</v>
      </c>
      <c r="F86" s="83">
        <v>0</v>
      </c>
      <c r="G86" s="162">
        <v>0</v>
      </c>
      <c r="H86" s="125">
        <v>0</v>
      </c>
      <c r="I86" s="125">
        <v>0</v>
      </c>
      <c r="J86" s="126">
        <v>0</v>
      </c>
      <c r="K86" s="162">
        <v>0</v>
      </c>
      <c r="L86" s="125">
        <v>0</v>
      </c>
      <c r="M86" s="125">
        <v>0</v>
      </c>
      <c r="N86" s="126">
        <v>0</v>
      </c>
      <c r="O86" s="163">
        <f t="shared" si="7"/>
        <v>0</v>
      </c>
      <c r="P86" s="125">
        <v>0</v>
      </c>
      <c r="Q86" s="125">
        <v>0</v>
      </c>
      <c r="R86" s="125">
        <v>0</v>
      </c>
      <c r="S86" s="164">
        <v>0</v>
      </c>
      <c r="T86" s="163">
        <f t="shared" si="8"/>
        <v>0</v>
      </c>
      <c r="U86" s="125">
        <v>0</v>
      </c>
      <c r="V86" s="125">
        <v>0</v>
      </c>
      <c r="W86" s="125">
        <v>0</v>
      </c>
      <c r="X86" s="164">
        <v>0</v>
      </c>
    </row>
    <row r="87" spans="2:24" ht="12.75" hidden="1" customHeight="1" x14ac:dyDescent="0.2">
      <c r="C87" s="81"/>
      <c r="D87" s="81" t="str">
        <f>$D$13</f>
        <v>Jahr 2018</v>
      </c>
      <c r="E87" s="171">
        <f t="shared" si="6"/>
        <v>0</v>
      </c>
      <c r="F87" s="172">
        <v>0</v>
      </c>
      <c r="G87" s="173">
        <v>0</v>
      </c>
      <c r="H87" s="174">
        <v>0</v>
      </c>
      <c r="I87" s="174">
        <v>0</v>
      </c>
      <c r="J87" s="175">
        <v>0</v>
      </c>
      <c r="K87" s="173">
        <v>0</v>
      </c>
      <c r="L87" s="174">
        <v>0</v>
      </c>
      <c r="M87" s="174">
        <v>0</v>
      </c>
      <c r="N87" s="175">
        <v>0</v>
      </c>
      <c r="O87" s="176">
        <f t="shared" si="7"/>
        <v>0</v>
      </c>
      <c r="P87" s="174">
        <v>0</v>
      </c>
      <c r="Q87" s="174">
        <v>0</v>
      </c>
      <c r="R87" s="174">
        <v>0</v>
      </c>
      <c r="S87" s="177">
        <v>0</v>
      </c>
      <c r="T87" s="176">
        <f t="shared" si="8"/>
        <v>0</v>
      </c>
      <c r="U87" s="174">
        <v>0</v>
      </c>
      <c r="V87" s="174">
        <v>0</v>
      </c>
      <c r="W87" s="174">
        <v>0</v>
      </c>
      <c r="X87" s="177">
        <v>0</v>
      </c>
    </row>
    <row r="88" spans="2:24" ht="20.100000000000001" customHeight="1" x14ac:dyDescent="0.2">
      <c r="C88" s="59" t="str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r="89" spans="2:24" ht="12.75" hidden="1" customHeight="1" x14ac:dyDescent="0.2">
      <c r="C89" s="59" t="str">
        <f>IF(INT(AktJahrMonat)&gt;=201606,"","Hinweis: Die Gewährleistungen aus Gründen der Exportförderung werden erst ab Q2 2015 erfasst.")</f>
        <v/>
      </c>
    </row>
    <row r="90" spans="2:24" ht="12.75" hidden="1" customHeight="1" x14ac:dyDescent="0.2">
      <c r="C90" s="59" t="str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horizontalCentered="1"/>
  <pageMargins left="0.39374999999999999" right="0.39374999999999999" top="0.98402777777777795" bottom="0.78749999999999998" header="0.51180555555555496" footer="0.51180555555555496"/>
  <pageSetup paperSize="9" scale="63" orientation="portrait" r:id="rId1"/>
  <headerFooter>
    <oddFooter>&amp;R&amp;8 Seite &amp;P</oddFooter>
  </headerFooter>
  <rowBreaks count="2" manualBreakCount="2">
    <brk id="47" max="16383" man="1"/>
    <brk id="8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35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11.5703125" style="14" hidden="1" customWidth="1"/>
    <col min="3" max="3" width="22.7109375" style="13" customWidth="1"/>
    <col min="4" max="4" width="8.7109375" style="13" customWidth="1"/>
    <col min="5" max="7" width="15.7109375" style="13" customWidth="1"/>
    <col min="8" max="9" width="19.7109375" style="13" customWidth="1"/>
    <col min="10" max="257" width="11.42578125" style="13" customWidth="1"/>
    <col min="258" max="1025" width="11.42578125" style="2" customWidth="1"/>
  </cols>
  <sheetData>
    <row r="1" spans="1:13" ht="5.0999999999999996" customHeight="1" x14ac:dyDescent="0.2">
      <c r="A1"/>
      <c r="B1" s="2"/>
      <c r="C1" s="2"/>
      <c r="D1" s="2"/>
      <c r="E1" s="2"/>
      <c r="F1" s="2"/>
      <c r="G1" s="2"/>
      <c r="H1" s="2"/>
      <c r="I1" s="2"/>
      <c r="J1" s="2"/>
      <c r="M1" s="2"/>
    </row>
    <row r="2" spans="1:13" ht="12.75" customHeight="1" x14ac:dyDescent="0.2">
      <c r="B2" s="2"/>
      <c r="C2" s="14" t="s">
        <v>164</v>
      </c>
      <c r="D2" s="2"/>
      <c r="E2" s="2"/>
      <c r="F2" s="2"/>
      <c r="G2" s="2"/>
      <c r="H2" s="2"/>
      <c r="I2" s="2"/>
      <c r="J2" s="2"/>
      <c r="M2" s="2"/>
    </row>
    <row r="3" spans="1:13" ht="12.75" customHeight="1" x14ac:dyDescent="0.2">
      <c r="B3" s="2"/>
      <c r="C3" s="16"/>
      <c r="D3" s="2"/>
      <c r="E3" s="2"/>
      <c r="F3" s="2"/>
      <c r="G3" s="2"/>
      <c r="H3" s="2"/>
      <c r="I3" s="2"/>
      <c r="J3" s="2"/>
      <c r="M3" s="2"/>
    </row>
    <row r="4" spans="1:13" ht="12.75" customHeight="1" x14ac:dyDescent="0.2">
      <c r="B4" s="2"/>
      <c r="C4" s="317" t="s">
        <v>165</v>
      </c>
      <c r="D4" s="305"/>
      <c r="E4" s="305"/>
      <c r="F4" s="305"/>
      <c r="G4" s="305"/>
      <c r="H4" s="305"/>
      <c r="I4" s="305"/>
      <c r="J4" s="90"/>
      <c r="M4" s="90"/>
    </row>
    <row r="5" spans="1:13" ht="21.75" customHeight="1" x14ac:dyDescent="0.2">
      <c r="B5" s="2"/>
      <c r="C5" s="318" t="s">
        <v>166</v>
      </c>
      <c r="D5" s="305"/>
      <c r="E5" s="305"/>
      <c r="F5" s="305"/>
      <c r="G5" s="305"/>
      <c r="H5" s="305"/>
      <c r="I5" s="305"/>
      <c r="J5" s="90"/>
      <c r="M5" s="90"/>
    </row>
    <row r="6" spans="1:13" ht="15" customHeight="1" x14ac:dyDescent="0.2">
      <c r="B6" s="2"/>
      <c r="C6" s="89" t="str">
        <f>UebInstitutQuartal</f>
        <v>3. Quartal 2019</v>
      </c>
      <c r="D6" s="130"/>
      <c r="E6" s="130"/>
      <c r="F6" s="132"/>
      <c r="G6" s="132"/>
      <c r="H6" s="90"/>
      <c r="I6" s="90"/>
      <c r="J6" s="90"/>
      <c r="M6" s="90"/>
    </row>
    <row r="7" spans="1:13" ht="12.75" customHeight="1" x14ac:dyDescent="0.2">
      <c r="B7" s="2"/>
      <c r="C7" s="43"/>
      <c r="D7" s="43"/>
      <c r="E7" s="43"/>
      <c r="F7" s="43"/>
      <c r="G7" s="43"/>
      <c r="H7" s="2"/>
      <c r="I7" s="2"/>
    </row>
    <row r="8" spans="1:13" ht="15" customHeight="1" x14ac:dyDescent="0.2">
      <c r="B8" s="2"/>
      <c r="C8" s="43"/>
      <c r="D8" s="43"/>
      <c r="E8" s="178" t="s">
        <v>39</v>
      </c>
      <c r="F8" s="179"/>
      <c r="G8" s="180"/>
      <c r="H8" s="319" t="s">
        <v>152</v>
      </c>
      <c r="I8" s="319" t="s">
        <v>59</v>
      </c>
    </row>
    <row r="9" spans="1:13" ht="21.95" customHeight="1" x14ac:dyDescent="0.2">
      <c r="B9" s="2"/>
      <c r="C9" s="43"/>
      <c r="D9" s="43"/>
      <c r="E9" s="181" t="s">
        <v>44</v>
      </c>
      <c r="F9" s="182" t="s">
        <v>61</v>
      </c>
      <c r="G9" s="183"/>
      <c r="H9" s="305"/>
      <c r="I9" s="305"/>
    </row>
    <row r="10" spans="1:13" ht="12.75" customHeight="1" x14ac:dyDescent="0.2">
      <c r="B10" s="2"/>
      <c r="C10" s="79"/>
      <c r="D10" s="79"/>
      <c r="E10" s="184"/>
      <c r="F10" s="185" t="s">
        <v>167</v>
      </c>
      <c r="G10" s="186" t="s">
        <v>168</v>
      </c>
      <c r="H10" s="305"/>
      <c r="I10" s="305"/>
    </row>
    <row r="11" spans="1:13" ht="12.75" customHeight="1" x14ac:dyDescent="0.2">
      <c r="B11" s="2"/>
      <c r="C11" s="79" t="s">
        <v>73</v>
      </c>
      <c r="D11" s="187" t="str">
        <f>AktQuartal</f>
        <v>3. Quartal</v>
      </c>
      <c r="E11" s="188" t="str">
        <f>Einheit_Waehrung</f>
        <v>Mio. €</v>
      </c>
      <c r="F11" s="189" t="str">
        <f>E11</f>
        <v>Mio. €</v>
      </c>
      <c r="G11" s="190" t="str">
        <f>E11</f>
        <v>Mio. €</v>
      </c>
      <c r="H11" s="191" t="str">
        <f>E11</f>
        <v>Mio. €</v>
      </c>
      <c r="I11" s="190" t="str">
        <f>E11</f>
        <v>Mio. €</v>
      </c>
    </row>
    <row r="12" spans="1:13" ht="12.75" customHeight="1" x14ac:dyDescent="0.2">
      <c r="B12" s="14" t="s">
        <v>74</v>
      </c>
      <c r="C12" s="123" t="s">
        <v>75</v>
      </c>
      <c r="D12" s="124" t="str">
        <f>"Jahr "&amp;AktJahr</f>
        <v>Jahr 2019</v>
      </c>
      <c r="E12" s="192">
        <f t="shared" ref="E12:E75" si="0">SUM(F12:G12)</f>
        <v>0</v>
      </c>
      <c r="F12" s="193">
        <v>0</v>
      </c>
      <c r="G12" s="194">
        <v>0</v>
      </c>
      <c r="H12" s="195">
        <v>0</v>
      </c>
      <c r="I12" s="194">
        <v>0</v>
      </c>
    </row>
    <row r="13" spans="1:13" ht="12.75" customHeight="1" x14ac:dyDescent="0.2">
      <c r="B13" s="2"/>
      <c r="C13" s="82"/>
      <c r="D13" s="81" t="str">
        <f>"Jahr "&amp;(AktJahr-1)</f>
        <v>Jahr 2018</v>
      </c>
      <c r="E13" s="196">
        <f t="shared" si="0"/>
        <v>0</v>
      </c>
      <c r="F13" s="197">
        <v>0</v>
      </c>
      <c r="G13" s="198">
        <v>0</v>
      </c>
      <c r="H13" s="199">
        <v>0</v>
      </c>
      <c r="I13" s="198">
        <v>0</v>
      </c>
    </row>
    <row r="14" spans="1:13" ht="12.75" customHeight="1" x14ac:dyDescent="0.2">
      <c r="B14" s="14" t="s">
        <v>76</v>
      </c>
      <c r="C14" s="123" t="s">
        <v>77</v>
      </c>
      <c r="D14" s="124" t="str">
        <f>$D$12</f>
        <v>Jahr 2019</v>
      </c>
      <c r="E14" s="192">
        <f t="shared" si="0"/>
        <v>0</v>
      </c>
      <c r="F14" s="193">
        <v>0</v>
      </c>
      <c r="G14" s="194">
        <v>0</v>
      </c>
      <c r="H14" s="200">
        <v>0</v>
      </c>
      <c r="I14" s="201">
        <v>0</v>
      </c>
    </row>
    <row r="15" spans="1:13" ht="12.75" customHeight="1" x14ac:dyDescent="0.2">
      <c r="B15" s="2"/>
      <c r="C15" s="82"/>
      <c r="D15" s="81" t="str">
        <f>$D$13</f>
        <v>Jahr 2018</v>
      </c>
      <c r="E15" s="196">
        <f t="shared" si="0"/>
        <v>0</v>
      </c>
      <c r="F15" s="197">
        <v>0</v>
      </c>
      <c r="G15" s="198">
        <v>0</v>
      </c>
      <c r="H15" s="200">
        <v>0</v>
      </c>
      <c r="I15" s="201">
        <v>0</v>
      </c>
    </row>
    <row r="16" spans="1:13" ht="12.75" customHeight="1" x14ac:dyDescent="0.2">
      <c r="B16" s="14" t="s">
        <v>169</v>
      </c>
      <c r="C16" s="123"/>
      <c r="D16" s="124" t="str">
        <f>$D$12</f>
        <v>Jahr 2019</v>
      </c>
      <c r="E16" s="192">
        <f t="shared" si="0"/>
        <v>0</v>
      </c>
      <c r="F16" s="193">
        <v>0</v>
      </c>
      <c r="G16" s="194">
        <v>0</v>
      </c>
      <c r="H16" s="200">
        <v>0</v>
      </c>
      <c r="I16" s="201">
        <v>0</v>
      </c>
    </row>
    <row r="17" spans="2:9" ht="12.75" customHeight="1" x14ac:dyDescent="0.2">
      <c r="B17" s="2"/>
      <c r="C17" s="82"/>
      <c r="D17" s="81" t="str">
        <f>$D$13</f>
        <v>Jahr 2018</v>
      </c>
      <c r="E17" s="196">
        <f t="shared" si="0"/>
        <v>0</v>
      </c>
      <c r="F17" s="197">
        <v>0</v>
      </c>
      <c r="G17" s="198">
        <v>0</v>
      </c>
      <c r="H17" s="200">
        <v>0</v>
      </c>
      <c r="I17" s="201">
        <v>0</v>
      </c>
    </row>
    <row r="18" spans="2:9" ht="12.75" customHeight="1" x14ac:dyDescent="0.2">
      <c r="B18" s="14" t="s">
        <v>170</v>
      </c>
      <c r="C18" s="123"/>
      <c r="D18" s="124" t="str">
        <f>$D$12</f>
        <v>Jahr 2019</v>
      </c>
      <c r="E18" s="192">
        <f t="shared" si="0"/>
        <v>0</v>
      </c>
      <c r="F18" s="193">
        <v>0</v>
      </c>
      <c r="G18" s="194">
        <v>0</v>
      </c>
      <c r="H18" s="200">
        <v>0</v>
      </c>
      <c r="I18" s="201">
        <v>0</v>
      </c>
    </row>
    <row r="19" spans="2:9" ht="12.75" customHeight="1" x14ac:dyDescent="0.2">
      <c r="B19" s="2"/>
      <c r="C19" s="82"/>
      <c r="D19" s="81" t="str">
        <f>$D$13</f>
        <v>Jahr 2018</v>
      </c>
      <c r="E19" s="196">
        <f t="shared" si="0"/>
        <v>0</v>
      </c>
      <c r="F19" s="197">
        <v>0</v>
      </c>
      <c r="G19" s="198">
        <v>0</v>
      </c>
      <c r="H19" s="200">
        <v>0</v>
      </c>
      <c r="I19" s="201">
        <v>0</v>
      </c>
    </row>
    <row r="20" spans="2:9" ht="12.75" customHeight="1" x14ac:dyDescent="0.2">
      <c r="B20" s="14" t="s">
        <v>171</v>
      </c>
      <c r="C20" s="123"/>
      <c r="D20" s="124" t="str">
        <f>$D$12</f>
        <v>Jahr 2019</v>
      </c>
      <c r="E20" s="192">
        <f t="shared" si="0"/>
        <v>0</v>
      </c>
      <c r="F20" s="193">
        <v>0</v>
      </c>
      <c r="G20" s="194">
        <v>0</v>
      </c>
      <c r="H20" s="200">
        <v>0</v>
      </c>
      <c r="I20" s="201">
        <v>0</v>
      </c>
    </row>
    <row r="21" spans="2:9" ht="12.75" customHeight="1" x14ac:dyDescent="0.2">
      <c r="B21" s="2"/>
      <c r="C21" s="82"/>
      <c r="D21" s="81" t="str">
        <f>$D$13</f>
        <v>Jahr 2018</v>
      </c>
      <c r="E21" s="196">
        <f t="shared" si="0"/>
        <v>0</v>
      </c>
      <c r="F21" s="197">
        <v>0</v>
      </c>
      <c r="G21" s="198">
        <v>0</v>
      </c>
      <c r="H21" s="200">
        <v>0</v>
      </c>
      <c r="I21" s="201">
        <v>0</v>
      </c>
    </row>
    <row r="22" spans="2:9" ht="12.75" customHeight="1" x14ac:dyDescent="0.2">
      <c r="B22" s="14" t="s">
        <v>172</v>
      </c>
      <c r="C22" s="123"/>
      <c r="D22" s="124" t="str">
        <f>$D$12</f>
        <v>Jahr 2019</v>
      </c>
      <c r="E22" s="192">
        <f t="shared" si="0"/>
        <v>0</v>
      </c>
      <c r="F22" s="193">
        <v>0</v>
      </c>
      <c r="G22" s="194">
        <v>0</v>
      </c>
      <c r="H22" s="200">
        <v>0</v>
      </c>
      <c r="I22" s="201">
        <v>0</v>
      </c>
    </row>
    <row r="23" spans="2:9" ht="12.75" customHeight="1" x14ac:dyDescent="0.2">
      <c r="B23" s="2"/>
      <c r="C23" s="82"/>
      <c r="D23" s="81" t="str">
        <f>$D$13</f>
        <v>Jahr 2018</v>
      </c>
      <c r="E23" s="196">
        <f t="shared" si="0"/>
        <v>0</v>
      </c>
      <c r="F23" s="197">
        <v>0</v>
      </c>
      <c r="G23" s="198">
        <v>0</v>
      </c>
      <c r="H23" s="200">
        <v>0</v>
      </c>
      <c r="I23" s="201">
        <v>0</v>
      </c>
    </row>
    <row r="24" spans="2:9" ht="12.75" customHeight="1" x14ac:dyDescent="0.2">
      <c r="B24" s="14" t="s">
        <v>173</v>
      </c>
      <c r="C24" s="123"/>
      <c r="D24" s="124" t="str">
        <f>$D$12</f>
        <v>Jahr 2019</v>
      </c>
      <c r="E24" s="192">
        <f t="shared" si="0"/>
        <v>0</v>
      </c>
      <c r="F24" s="193">
        <v>0</v>
      </c>
      <c r="G24" s="194">
        <v>0</v>
      </c>
      <c r="H24" s="200">
        <v>0</v>
      </c>
      <c r="I24" s="201">
        <v>0</v>
      </c>
    </row>
    <row r="25" spans="2:9" ht="12.75" customHeight="1" x14ac:dyDescent="0.2">
      <c r="B25" s="2"/>
      <c r="C25" s="82"/>
      <c r="D25" s="81" t="str">
        <f>$D$13</f>
        <v>Jahr 2018</v>
      </c>
      <c r="E25" s="196">
        <f t="shared" si="0"/>
        <v>0</v>
      </c>
      <c r="F25" s="197">
        <v>0</v>
      </c>
      <c r="G25" s="198">
        <v>0</v>
      </c>
      <c r="H25" s="200">
        <v>0</v>
      </c>
      <c r="I25" s="201">
        <v>0</v>
      </c>
    </row>
    <row r="26" spans="2:9" ht="12.75" customHeight="1" x14ac:dyDescent="0.2">
      <c r="B26" s="14" t="s">
        <v>174</v>
      </c>
      <c r="C26" s="123"/>
      <c r="D26" s="124" t="str">
        <f>$D$12</f>
        <v>Jahr 2019</v>
      </c>
      <c r="E26" s="192">
        <f t="shared" si="0"/>
        <v>0</v>
      </c>
      <c r="F26" s="193">
        <v>0</v>
      </c>
      <c r="G26" s="194">
        <v>0</v>
      </c>
      <c r="H26" s="200">
        <v>0</v>
      </c>
      <c r="I26" s="201">
        <v>0</v>
      </c>
    </row>
    <row r="27" spans="2:9" ht="12.75" customHeight="1" x14ac:dyDescent="0.2">
      <c r="B27" s="2"/>
      <c r="C27" s="82"/>
      <c r="D27" s="81" t="str">
        <f>$D$13</f>
        <v>Jahr 2018</v>
      </c>
      <c r="E27" s="196">
        <f t="shared" si="0"/>
        <v>0</v>
      </c>
      <c r="F27" s="197">
        <v>0</v>
      </c>
      <c r="G27" s="198">
        <v>0</v>
      </c>
      <c r="H27" s="200">
        <v>0</v>
      </c>
      <c r="I27" s="201">
        <v>0</v>
      </c>
    </row>
    <row r="28" spans="2:9" ht="12.75" customHeight="1" x14ac:dyDescent="0.2">
      <c r="B28" s="14" t="s">
        <v>175</v>
      </c>
      <c r="C28" s="123"/>
      <c r="D28" s="124" t="str">
        <f>$D$12</f>
        <v>Jahr 2019</v>
      </c>
      <c r="E28" s="192">
        <f t="shared" si="0"/>
        <v>0</v>
      </c>
      <c r="F28" s="193">
        <v>0</v>
      </c>
      <c r="G28" s="194">
        <v>0</v>
      </c>
      <c r="H28" s="200">
        <v>0</v>
      </c>
      <c r="I28" s="201">
        <v>0</v>
      </c>
    </row>
    <row r="29" spans="2:9" ht="12.75" customHeight="1" x14ac:dyDescent="0.2">
      <c r="B29" s="2"/>
      <c r="C29" s="82"/>
      <c r="D29" s="81" t="str">
        <f>$D$13</f>
        <v>Jahr 2018</v>
      </c>
      <c r="E29" s="196">
        <f t="shared" si="0"/>
        <v>0</v>
      </c>
      <c r="F29" s="197">
        <v>0</v>
      </c>
      <c r="G29" s="198">
        <v>0</v>
      </c>
      <c r="H29" s="200">
        <v>0</v>
      </c>
      <c r="I29" s="201">
        <v>0</v>
      </c>
    </row>
    <row r="30" spans="2:9" ht="12.75" customHeight="1" x14ac:dyDescent="0.2">
      <c r="B30" s="14" t="s">
        <v>176</v>
      </c>
      <c r="C30" s="123"/>
      <c r="D30" s="124" t="str">
        <f>$D$12</f>
        <v>Jahr 2019</v>
      </c>
      <c r="E30" s="192">
        <f t="shared" si="0"/>
        <v>0</v>
      </c>
      <c r="F30" s="193">
        <v>0</v>
      </c>
      <c r="G30" s="194">
        <v>0</v>
      </c>
      <c r="H30" s="200">
        <v>0</v>
      </c>
      <c r="I30" s="201">
        <v>0</v>
      </c>
    </row>
    <row r="31" spans="2:9" ht="12.75" customHeight="1" x14ac:dyDescent="0.2">
      <c r="B31" s="2"/>
      <c r="C31" s="82"/>
      <c r="D31" s="81" t="str">
        <f>$D$13</f>
        <v>Jahr 2018</v>
      </c>
      <c r="E31" s="196">
        <f t="shared" si="0"/>
        <v>0</v>
      </c>
      <c r="F31" s="197">
        <v>0</v>
      </c>
      <c r="G31" s="198">
        <v>0</v>
      </c>
      <c r="H31" s="200">
        <v>0</v>
      </c>
      <c r="I31" s="201">
        <v>0</v>
      </c>
    </row>
    <row r="32" spans="2:9" ht="12.75" customHeight="1" x14ac:dyDescent="0.2">
      <c r="B32" s="14" t="s">
        <v>177</v>
      </c>
      <c r="C32" s="123"/>
      <c r="D32" s="124" t="str">
        <f>$D$12</f>
        <v>Jahr 2019</v>
      </c>
      <c r="E32" s="192">
        <f t="shared" si="0"/>
        <v>0</v>
      </c>
      <c r="F32" s="193">
        <v>0</v>
      </c>
      <c r="G32" s="194">
        <v>0</v>
      </c>
      <c r="H32" s="200">
        <v>0</v>
      </c>
      <c r="I32" s="201">
        <v>0</v>
      </c>
    </row>
    <row r="33" spans="2:9" ht="12.75" customHeight="1" x14ac:dyDescent="0.2">
      <c r="B33" s="2"/>
      <c r="C33" s="82"/>
      <c r="D33" s="81" t="str">
        <f>$D$13</f>
        <v>Jahr 2018</v>
      </c>
      <c r="E33" s="196">
        <f t="shared" si="0"/>
        <v>0</v>
      </c>
      <c r="F33" s="197">
        <v>0</v>
      </c>
      <c r="G33" s="198">
        <v>0</v>
      </c>
      <c r="H33" s="200">
        <v>0</v>
      </c>
      <c r="I33" s="201">
        <v>0</v>
      </c>
    </row>
    <row r="34" spans="2:9" ht="12.75" customHeight="1" x14ac:dyDescent="0.2">
      <c r="B34" s="14" t="s">
        <v>178</v>
      </c>
      <c r="C34" s="123"/>
      <c r="D34" s="124" t="str">
        <f>$D$12</f>
        <v>Jahr 2019</v>
      </c>
      <c r="E34" s="192">
        <f t="shared" si="0"/>
        <v>0</v>
      </c>
      <c r="F34" s="193">
        <v>0</v>
      </c>
      <c r="G34" s="194">
        <v>0</v>
      </c>
      <c r="H34" s="200">
        <v>0</v>
      </c>
      <c r="I34" s="201">
        <v>0</v>
      </c>
    </row>
    <row r="35" spans="2:9" ht="12.75" customHeight="1" x14ac:dyDescent="0.2">
      <c r="B35" s="2"/>
      <c r="C35" s="82"/>
      <c r="D35" s="81" t="str">
        <f>$D$13</f>
        <v>Jahr 2018</v>
      </c>
      <c r="E35" s="196">
        <f t="shared" si="0"/>
        <v>0</v>
      </c>
      <c r="F35" s="197">
        <v>0</v>
      </c>
      <c r="G35" s="198">
        <v>0</v>
      </c>
      <c r="H35" s="200">
        <v>0</v>
      </c>
      <c r="I35" s="201">
        <v>0</v>
      </c>
    </row>
    <row r="36" spans="2:9" ht="12.75" customHeight="1" x14ac:dyDescent="0.2">
      <c r="B36" s="14" t="s">
        <v>179</v>
      </c>
      <c r="C36" s="123"/>
      <c r="D36" s="124" t="str">
        <f>$D$12</f>
        <v>Jahr 2019</v>
      </c>
      <c r="E36" s="192">
        <f t="shared" si="0"/>
        <v>0</v>
      </c>
      <c r="F36" s="193">
        <v>0</v>
      </c>
      <c r="G36" s="194">
        <v>0</v>
      </c>
      <c r="H36" s="200">
        <v>0</v>
      </c>
      <c r="I36" s="201">
        <v>0</v>
      </c>
    </row>
    <row r="37" spans="2:9" ht="12.75" customHeight="1" x14ac:dyDescent="0.2">
      <c r="B37" s="2"/>
      <c r="C37" s="82"/>
      <c r="D37" s="81" t="str">
        <f>$D$13</f>
        <v>Jahr 2018</v>
      </c>
      <c r="E37" s="196">
        <f t="shared" si="0"/>
        <v>0</v>
      </c>
      <c r="F37" s="197">
        <v>0</v>
      </c>
      <c r="G37" s="198">
        <v>0</v>
      </c>
      <c r="H37" s="200">
        <v>0</v>
      </c>
      <c r="I37" s="201">
        <v>0</v>
      </c>
    </row>
    <row r="38" spans="2:9" ht="12.75" customHeight="1" x14ac:dyDescent="0.2">
      <c r="B38" s="14" t="s">
        <v>180</v>
      </c>
      <c r="C38" s="123"/>
      <c r="D38" s="124" t="str">
        <f>$D$12</f>
        <v>Jahr 2019</v>
      </c>
      <c r="E38" s="192">
        <f t="shared" si="0"/>
        <v>0</v>
      </c>
      <c r="F38" s="193">
        <v>0</v>
      </c>
      <c r="G38" s="194">
        <v>0</v>
      </c>
      <c r="H38" s="200">
        <v>0</v>
      </c>
      <c r="I38" s="201">
        <v>0</v>
      </c>
    </row>
    <row r="39" spans="2:9" ht="12.75" customHeight="1" x14ac:dyDescent="0.2">
      <c r="B39" s="2"/>
      <c r="C39" s="82"/>
      <c r="D39" s="81" t="str">
        <f>$D$13</f>
        <v>Jahr 2018</v>
      </c>
      <c r="E39" s="196">
        <f t="shared" si="0"/>
        <v>0</v>
      </c>
      <c r="F39" s="197">
        <v>0</v>
      </c>
      <c r="G39" s="198">
        <v>0</v>
      </c>
      <c r="H39" s="200">
        <v>0</v>
      </c>
      <c r="I39" s="201">
        <v>0</v>
      </c>
    </row>
    <row r="40" spans="2:9" ht="12.75" customHeight="1" x14ac:dyDescent="0.2">
      <c r="B40" s="14" t="s">
        <v>181</v>
      </c>
      <c r="C40" s="123"/>
      <c r="D40" s="124" t="str">
        <f>$D$12</f>
        <v>Jahr 2019</v>
      </c>
      <c r="E40" s="192">
        <f t="shared" si="0"/>
        <v>0</v>
      </c>
      <c r="F40" s="193">
        <v>0</v>
      </c>
      <c r="G40" s="194">
        <v>0</v>
      </c>
      <c r="H40" s="200">
        <v>0</v>
      </c>
      <c r="I40" s="201">
        <v>0</v>
      </c>
    </row>
    <row r="41" spans="2:9" ht="12.75" customHeight="1" x14ac:dyDescent="0.2">
      <c r="B41" s="2"/>
      <c r="C41" s="82"/>
      <c r="D41" s="81" t="str">
        <f>$D$13</f>
        <v>Jahr 2018</v>
      </c>
      <c r="E41" s="196">
        <f t="shared" si="0"/>
        <v>0</v>
      </c>
      <c r="F41" s="197">
        <v>0</v>
      </c>
      <c r="G41" s="198">
        <v>0</v>
      </c>
      <c r="H41" s="200">
        <v>0</v>
      </c>
      <c r="I41" s="201">
        <v>0</v>
      </c>
    </row>
    <row r="42" spans="2:9" ht="12.75" customHeight="1" x14ac:dyDescent="0.2">
      <c r="B42" s="14" t="s">
        <v>182</v>
      </c>
      <c r="C42" s="123"/>
      <c r="D42" s="124" t="str">
        <f>$D$12</f>
        <v>Jahr 2019</v>
      </c>
      <c r="E42" s="192">
        <f t="shared" si="0"/>
        <v>0</v>
      </c>
      <c r="F42" s="193">
        <v>0</v>
      </c>
      <c r="G42" s="194">
        <v>0</v>
      </c>
      <c r="H42" s="200">
        <v>0</v>
      </c>
      <c r="I42" s="201">
        <v>0</v>
      </c>
    </row>
    <row r="43" spans="2:9" ht="12.75" customHeight="1" x14ac:dyDescent="0.2">
      <c r="B43" s="2"/>
      <c r="C43" s="82"/>
      <c r="D43" s="81" t="str">
        <f>$D$13</f>
        <v>Jahr 2018</v>
      </c>
      <c r="E43" s="196">
        <f t="shared" si="0"/>
        <v>0</v>
      </c>
      <c r="F43" s="197">
        <v>0</v>
      </c>
      <c r="G43" s="198">
        <v>0</v>
      </c>
      <c r="H43" s="200">
        <v>0</v>
      </c>
      <c r="I43" s="201">
        <v>0</v>
      </c>
    </row>
    <row r="44" spans="2:9" ht="12.75" customHeight="1" x14ac:dyDescent="0.2">
      <c r="B44" s="14" t="s">
        <v>183</v>
      </c>
      <c r="C44" s="123"/>
      <c r="D44" s="124" t="str">
        <f>$D$12</f>
        <v>Jahr 2019</v>
      </c>
      <c r="E44" s="192">
        <f t="shared" si="0"/>
        <v>0</v>
      </c>
      <c r="F44" s="193">
        <v>0</v>
      </c>
      <c r="G44" s="194">
        <v>0</v>
      </c>
      <c r="H44" s="200">
        <v>0</v>
      </c>
      <c r="I44" s="201">
        <v>0</v>
      </c>
    </row>
    <row r="45" spans="2:9" ht="12.75" customHeight="1" x14ac:dyDescent="0.2">
      <c r="B45" s="2"/>
      <c r="C45" s="82"/>
      <c r="D45" s="81" t="str">
        <f>$D$13</f>
        <v>Jahr 2018</v>
      </c>
      <c r="E45" s="196">
        <f t="shared" si="0"/>
        <v>0</v>
      </c>
      <c r="F45" s="197">
        <v>0</v>
      </c>
      <c r="G45" s="198">
        <v>0</v>
      </c>
      <c r="H45" s="200">
        <v>0</v>
      </c>
      <c r="I45" s="201">
        <v>0</v>
      </c>
    </row>
    <row r="46" spans="2:9" ht="12.75" customHeight="1" x14ac:dyDescent="0.2">
      <c r="B46" s="14" t="s">
        <v>184</v>
      </c>
      <c r="C46" s="123"/>
      <c r="D46" s="124" t="str">
        <f>$D$12</f>
        <v>Jahr 2019</v>
      </c>
      <c r="E46" s="192">
        <f t="shared" si="0"/>
        <v>0</v>
      </c>
      <c r="F46" s="193">
        <v>0</v>
      </c>
      <c r="G46" s="194">
        <v>0</v>
      </c>
      <c r="H46" s="200">
        <v>0</v>
      </c>
      <c r="I46" s="201">
        <v>0</v>
      </c>
    </row>
    <row r="47" spans="2:9" ht="12.75" customHeight="1" x14ac:dyDescent="0.2">
      <c r="B47" s="2"/>
      <c r="C47" s="82"/>
      <c r="D47" s="81" t="str">
        <f>$D$13</f>
        <v>Jahr 2018</v>
      </c>
      <c r="E47" s="196">
        <f t="shared" si="0"/>
        <v>0</v>
      </c>
      <c r="F47" s="197">
        <v>0</v>
      </c>
      <c r="G47" s="198">
        <v>0</v>
      </c>
      <c r="H47" s="200">
        <v>0</v>
      </c>
      <c r="I47" s="201">
        <v>0</v>
      </c>
    </row>
    <row r="48" spans="2:9" ht="12.75" customHeight="1" x14ac:dyDescent="0.2">
      <c r="B48" s="14" t="s">
        <v>185</v>
      </c>
      <c r="C48" s="123"/>
      <c r="D48" s="124" t="str">
        <f>$D$12</f>
        <v>Jahr 2019</v>
      </c>
      <c r="E48" s="192">
        <f t="shared" si="0"/>
        <v>0</v>
      </c>
      <c r="F48" s="193">
        <v>0</v>
      </c>
      <c r="G48" s="194">
        <v>0</v>
      </c>
      <c r="H48" s="200">
        <v>0</v>
      </c>
      <c r="I48" s="201">
        <v>0</v>
      </c>
    </row>
    <row r="49" spans="2:9" ht="12.75" customHeight="1" x14ac:dyDescent="0.2">
      <c r="B49" s="2"/>
      <c r="C49" s="82"/>
      <c r="D49" s="81" t="str">
        <f>$D$13</f>
        <v>Jahr 2018</v>
      </c>
      <c r="E49" s="196">
        <f t="shared" si="0"/>
        <v>0</v>
      </c>
      <c r="F49" s="197">
        <v>0</v>
      </c>
      <c r="G49" s="198">
        <v>0</v>
      </c>
      <c r="H49" s="200">
        <v>0</v>
      </c>
      <c r="I49" s="201">
        <v>0</v>
      </c>
    </row>
    <row r="50" spans="2:9" ht="12.75" customHeight="1" x14ac:dyDescent="0.2">
      <c r="B50" s="14" t="s">
        <v>186</v>
      </c>
      <c r="C50" s="123"/>
      <c r="D50" s="124" t="str">
        <f>$D$12</f>
        <v>Jahr 2019</v>
      </c>
      <c r="E50" s="192">
        <f t="shared" si="0"/>
        <v>0</v>
      </c>
      <c r="F50" s="193">
        <v>0</v>
      </c>
      <c r="G50" s="194">
        <v>0</v>
      </c>
      <c r="H50" s="200">
        <v>0</v>
      </c>
      <c r="I50" s="201">
        <v>0</v>
      </c>
    </row>
    <row r="51" spans="2:9" ht="12.75" customHeight="1" x14ac:dyDescent="0.2">
      <c r="B51" s="2"/>
      <c r="C51" s="82"/>
      <c r="D51" s="81" t="str">
        <f>$D$13</f>
        <v>Jahr 2018</v>
      </c>
      <c r="E51" s="196">
        <f t="shared" si="0"/>
        <v>0</v>
      </c>
      <c r="F51" s="197">
        <v>0</v>
      </c>
      <c r="G51" s="198">
        <v>0</v>
      </c>
      <c r="H51" s="200">
        <v>0</v>
      </c>
      <c r="I51" s="201">
        <v>0</v>
      </c>
    </row>
    <row r="52" spans="2:9" ht="12.75" customHeight="1" x14ac:dyDescent="0.2">
      <c r="B52" s="14" t="s">
        <v>187</v>
      </c>
      <c r="C52" s="123"/>
      <c r="D52" s="124" t="str">
        <f>$D$12</f>
        <v>Jahr 2019</v>
      </c>
      <c r="E52" s="192">
        <f t="shared" si="0"/>
        <v>0</v>
      </c>
      <c r="F52" s="193">
        <v>0</v>
      </c>
      <c r="G52" s="194">
        <v>0</v>
      </c>
      <c r="H52" s="200">
        <v>0</v>
      </c>
      <c r="I52" s="201">
        <v>0</v>
      </c>
    </row>
    <row r="53" spans="2:9" ht="12.75" customHeight="1" x14ac:dyDescent="0.2">
      <c r="B53" s="2"/>
      <c r="C53" s="82"/>
      <c r="D53" s="81" t="str">
        <f>$D$13</f>
        <v>Jahr 2018</v>
      </c>
      <c r="E53" s="196">
        <f t="shared" si="0"/>
        <v>0</v>
      </c>
      <c r="F53" s="197">
        <v>0</v>
      </c>
      <c r="G53" s="198">
        <v>0</v>
      </c>
      <c r="H53" s="200">
        <v>0</v>
      </c>
      <c r="I53" s="201">
        <v>0</v>
      </c>
    </row>
    <row r="54" spans="2:9" ht="12.75" customHeight="1" x14ac:dyDescent="0.2">
      <c r="B54" s="14" t="s">
        <v>78</v>
      </c>
      <c r="C54" s="123"/>
      <c r="D54" s="124" t="str">
        <f>$D$12</f>
        <v>Jahr 2019</v>
      </c>
      <c r="E54" s="192">
        <f t="shared" si="0"/>
        <v>0</v>
      </c>
      <c r="F54" s="193">
        <v>0</v>
      </c>
      <c r="G54" s="194">
        <v>0</v>
      </c>
      <c r="H54" s="200">
        <v>0</v>
      </c>
      <c r="I54" s="201">
        <v>0</v>
      </c>
    </row>
    <row r="55" spans="2:9" ht="12.75" customHeight="1" x14ac:dyDescent="0.2">
      <c r="B55" s="2"/>
      <c r="C55" s="82"/>
      <c r="D55" s="81" t="str">
        <f>$D$13</f>
        <v>Jahr 2018</v>
      </c>
      <c r="E55" s="196">
        <f t="shared" si="0"/>
        <v>0</v>
      </c>
      <c r="F55" s="197">
        <v>0</v>
      </c>
      <c r="G55" s="198">
        <v>0</v>
      </c>
      <c r="H55" s="200">
        <v>0</v>
      </c>
      <c r="I55" s="201">
        <v>0</v>
      </c>
    </row>
    <row r="56" spans="2:9" ht="12.75" customHeight="1" x14ac:dyDescent="0.2">
      <c r="B56" s="14" t="s">
        <v>188</v>
      </c>
      <c r="C56" s="123"/>
      <c r="D56" s="124" t="str">
        <f>$D$12</f>
        <v>Jahr 2019</v>
      </c>
      <c r="E56" s="192">
        <f t="shared" si="0"/>
        <v>0</v>
      </c>
      <c r="F56" s="193">
        <v>0</v>
      </c>
      <c r="G56" s="194">
        <v>0</v>
      </c>
      <c r="H56" s="200">
        <v>0</v>
      </c>
      <c r="I56" s="201">
        <v>0</v>
      </c>
    </row>
    <row r="57" spans="2:9" ht="12.75" customHeight="1" x14ac:dyDescent="0.2">
      <c r="B57" s="2"/>
      <c r="C57" s="82"/>
      <c r="D57" s="81" t="str">
        <f>$D$13</f>
        <v>Jahr 2018</v>
      </c>
      <c r="E57" s="196">
        <f t="shared" si="0"/>
        <v>0</v>
      </c>
      <c r="F57" s="197">
        <v>0</v>
      </c>
      <c r="G57" s="198">
        <v>0</v>
      </c>
      <c r="H57" s="200">
        <v>0</v>
      </c>
      <c r="I57" s="201">
        <v>0</v>
      </c>
    </row>
    <row r="58" spans="2:9" ht="12.75" customHeight="1" x14ac:dyDescent="0.2">
      <c r="B58" s="14" t="s">
        <v>189</v>
      </c>
      <c r="C58" s="123"/>
      <c r="D58" s="124" t="str">
        <f>$D$12</f>
        <v>Jahr 2019</v>
      </c>
      <c r="E58" s="192">
        <f t="shared" si="0"/>
        <v>0</v>
      </c>
      <c r="F58" s="193">
        <v>0</v>
      </c>
      <c r="G58" s="194">
        <v>0</v>
      </c>
      <c r="H58" s="200">
        <v>0</v>
      </c>
      <c r="I58" s="201">
        <v>0</v>
      </c>
    </row>
    <row r="59" spans="2:9" ht="12.75" customHeight="1" x14ac:dyDescent="0.2">
      <c r="B59" s="2"/>
      <c r="C59" s="82"/>
      <c r="D59" s="81" t="str">
        <f>$D$13</f>
        <v>Jahr 2018</v>
      </c>
      <c r="E59" s="196">
        <f t="shared" si="0"/>
        <v>0</v>
      </c>
      <c r="F59" s="197">
        <v>0</v>
      </c>
      <c r="G59" s="198">
        <v>0</v>
      </c>
      <c r="H59" s="200">
        <v>0</v>
      </c>
      <c r="I59" s="201">
        <v>0</v>
      </c>
    </row>
    <row r="60" spans="2:9" ht="12.75" customHeight="1" x14ac:dyDescent="0.2">
      <c r="B60" s="14" t="s">
        <v>190</v>
      </c>
      <c r="C60" s="123"/>
      <c r="D60" s="124" t="str">
        <f>$D$12</f>
        <v>Jahr 2019</v>
      </c>
      <c r="E60" s="192">
        <f t="shared" si="0"/>
        <v>0</v>
      </c>
      <c r="F60" s="193">
        <v>0</v>
      </c>
      <c r="G60" s="194">
        <v>0</v>
      </c>
      <c r="H60" s="200">
        <v>0</v>
      </c>
      <c r="I60" s="201">
        <v>0</v>
      </c>
    </row>
    <row r="61" spans="2:9" ht="12.75" customHeight="1" x14ac:dyDescent="0.2">
      <c r="B61" s="2"/>
      <c r="C61" s="82"/>
      <c r="D61" s="81" t="str">
        <f>$D$13</f>
        <v>Jahr 2018</v>
      </c>
      <c r="E61" s="196">
        <f t="shared" si="0"/>
        <v>0</v>
      </c>
      <c r="F61" s="197">
        <v>0</v>
      </c>
      <c r="G61" s="198">
        <v>0</v>
      </c>
      <c r="H61" s="200">
        <v>0</v>
      </c>
      <c r="I61" s="201">
        <v>0</v>
      </c>
    </row>
    <row r="62" spans="2:9" ht="12.75" customHeight="1" x14ac:dyDescent="0.2">
      <c r="B62" s="14" t="s">
        <v>191</v>
      </c>
      <c r="C62" s="123"/>
      <c r="D62" s="124" t="str">
        <f>$D$12</f>
        <v>Jahr 2019</v>
      </c>
      <c r="E62" s="192">
        <f t="shared" si="0"/>
        <v>0</v>
      </c>
      <c r="F62" s="193">
        <v>0</v>
      </c>
      <c r="G62" s="194">
        <v>0</v>
      </c>
      <c r="H62" s="200">
        <v>0</v>
      </c>
      <c r="I62" s="201">
        <v>0</v>
      </c>
    </row>
    <row r="63" spans="2:9" ht="12.75" customHeight="1" x14ac:dyDescent="0.2">
      <c r="B63" s="2"/>
      <c r="C63" s="82"/>
      <c r="D63" s="81" t="str">
        <f>$D$13</f>
        <v>Jahr 2018</v>
      </c>
      <c r="E63" s="196">
        <f t="shared" si="0"/>
        <v>0</v>
      </c>
      <c r="F63" s="197">
        <v>0</v>
      </c>
      <c r="G63" s="198">
        <v>0</v>
      </c>
      <c r="H63" s="200">
        <v>0</v>
      </c>
      <c r="I63" s="201">
        <v>0</v>
      </c>
    </row>
    <row r="64" spans="2:9" ht="12.75" customHeight="1" x14ac:dyDescent="0.2">
      <c r="B64" s="14" t="s">
        <v>192</v>
      </c>
      <c r="C64" s="123"/>
      <c r="D64" s="124" t="str">
        <f>$D$12</f>
        <v>Jahr 2019</v>
      </c>
      <c r="E64" s="192">
        <f t="shared" si="0"/>
        <v>0</v>
      </c>
      <c r="F64" s="193">
        <v>0</v>
      </c>
      <c r="G64" s="194">
        <v>0</v>
      </c>
      <c r="H64" s="200">
        <v>0</v>
      </c>
      <c r="I64" s="201">
        <v>0</v>
      </c>
    </row>
    <row r="65" spans="2:9" ht="12.75" customHeight="1" x14ac:dyDescent="0.2">
      <c r="B65" s="2"/>
      <c r="C65" s="82"/>
      <c r="D65" s="81" t="str">
        <f>$D$13</f>
        <v>Jahr 2018</v>
      </c>
      <c r="E65" s="196">
        <f t="shared" si="0"/>
        <v>0</v>
      </c>
      <c r="F65" s="197">
        <v>0</v>
      </c>
      <c r="G65" s="198">
        <v>0</v>
      </c>
      <c r="H65" s="200">
        <v>0</v>
      </c>
      <c r="I65" s="201">
        <v>0</v>
      </c>
    </row>
    <row r="66" spans="2:9" ht="12.75" customHeight="1" x14ac:dyDescent="0.2">
      <c r="B66" s="14" t="s">
        <v>193</v>
      </c>
      <c r="C66" s="123"/>
      <c r="D66" s="124" t="str">
        <f>$D$12</f>
        <v>Jahr 2019</v>
      </c>
      <c r="E66" s="192">
        <f t="shared" si="0"/>
        <v>0</v>
      </c>
      <c r="F66" s="193">
        <v>0</v>
      </c>
      <c r="G66" s="194">
        <v>0</v>
      </c>
      <c r="H66" s="200">
        <v>0</v>
      </c>
      <c r="I66" s="201">
        <v>0</v>
      </c>
    </row>
    <row r="67" spans="2:9" ht="12.75" customHeight="1" x14ac:dyDescent="0.2">
      <c r="B67" s="2"/>
      <c r="C67" s="82"/>
      <c r="D67" s="81" t="str">
        <f>$D$13</f>
        <v>Jahr 2018</v>
      </c>
      <c r="E67" s="196">
        <f t="shared" si="0"/>
        <v>0</v>
      </c>
      <c r="F67" s="197">
        <v>0</v>
      </c>
      <c r="G67" s="198">
        <v>0</v>
      </c>
      <c r="H67" s="200">
        <v>0</v>
      </c>
      <c r="I67" s="201">
        <v>0</v>
      </c>
    </row>
    <row r="68" spans="2:9" ht="12.75" customHeight="1" x14ac:dyDescent="0.2">
      <c r="B68" s="14" t="s">
        <v>194</v>
      </c>
      <c r="C68" s="123"/>
      <c r="D68" s="124" t="str">
        <f>$D$12</f>
        <v>Jahr 2019</v>
      </c>
      <c r="E68" s="192">
        <f t="shared" si="0"/>
        <v>0</v>
      </c>
      <c r="F68" s="193">
        <v>0</v>
      </c>
      <c r="G68" s="194">
        <v>0</v>
      </c>
      <c r="H68" s="200">
        <v>0</v>
      </c>
      <c r="I68" s="201">
        <v>0</v>
      </c>
    </row>
    <row r="69" spans="2:9" ht="12.75" customHeight="1" x14ac:dyDescent="0.2">
      <c r="B69" s="2"/>
      <c r="C69" s="82"/>
      <c r="D69" s="81" t="str">
        <f>$D$13</f>
        <v>Jahr 2018</v>
      </c>
      <c r="E69" s="196">
        <f t="shared" si="0"/>
        <v>0</v>
      </c>
      <c r="F69" s="197">
        <v>0</v>
      </c>
      <c r="G69" s="198">
        <v>0</v>
      </c>
      <c r="H69" s="200">
        <v>0</v>
      </c>
      <c r="I69" s="201">
        <v>0</v>
      </c>
    </row>
    <row r="70" spans="2:9" ht="12.75" customHeight="1" x14ac:dyDescent="0.2">
      <c r="B70" s="14" t="s">
        <v>195</v>
      </c>
      <c r="C70" s="123"/>
      <c r="D70" s="124" t="str">
        <f>$D$12</f>
        <v>Jahr 2019</v>
      </c>
      <c r="E70" s="192">
        <f t="shared" si="0"/>
        <v>0</v>
      </c>
      <c r="F70" s="193">
        <v>0</v>
      </c>
      <c r="G70" s="194">
        <v>0</v>
      </c>
      <c r="H70" s="200">
        <v>0</v>
      </c>
      <c r="I70" s="201">
        <v>0</v>
      </c>
    </row>
    <row r="71" spans="2:9" ht="12.75" customHeight="1" x14ac:dyDescent="0.2">
      <c r="B71" s="2"/>
      <c r="C71" s="82"/>
      <c r="D71" s="81" t="str">
        <f>$D$13</f>
        <v>Jahr 2018</v>
      </c>
      <c r="E71" s="196">
        <f t="shared" si="0"/>
        <v>0</v>
      </c>
      <c r="F71" s="197">
        <v>0</v>
      </c>
      <c r="G71" s="198">
        <v>0</v>
      </c>
      <c r="H71" s="200">
        <v>0</v>
      </c>
      <c r="I71" s="201">
        <v>0</v>
      </c>
    </row>
    <row r="72" spans="2:9" ht="12.75" customHeight="1" x14ac:dyDescent="0.2">
      <c r="B72" s="14" t="s">
        <v>196</v>
      </c>
      <c r="C72" s="123"/>
      <c r="D72" s="124" t="str">
        <f>$D$12</f>
        <v>Jahr 2019</v>
      </c>
      <c r="E72" s="192">
        <f t="shared" si="0"/>
        <v>0</v>
      </c>
      <c r="F72" s="193">
        <v>0</v>
      </c>
      <c r="G72" s="194">
        <v>0</v>
      </c>
      <c r="H72" s="200">
        <v>0</v>
      </c>
      <c r="I72" s="201">
        <v>0</v>
      </c>
    </row>
    <row r="73" spans="2:9" ht="12.75" customHeight="1" x14ac:dyDescent="0.2">
      <c r="B73" s="2"/>
      <c r="C73" s="82"/>
      <c r="D73" s="81" t="str">
        <f>$D$13</f>
        <v>Jahr 2018</v>
      </c>
      <c r="E73" s="196">
        <f t="shared" si="0"/>
        <v>0</v>
      </c>
      <c r="F73" s="197">
        <v>0</v>
      </c>
      <c r="G73" s="198">
        <v>0</v>
      </c>
      <c r="H73" s="200">
        <v>0</v>
      </c>
      <c r="I73" s="201">
        <v>0</v>
      </c>
    </row>
    <row r="74" spans="2:9" ht="12.75" customHeight="1" x14ac:dyDescent="0.2">
      <c r="B74" s="14" t="s">
        <v>80</v>
      </c>
      <c r="C74" s="123"/>
      <c r="D74" s="124" t="str">
        <f>$D$12</f>
        <v>Jahr 2019</v>
      </c>
      <c r="E74" s="192">
        <f t="shared" si="0"/>
        <v>0</v>
      </c>
      <c r="F74" s="193">
        <v>0</v>
      </c>
      <c r="G74" s="194">
        <v>0</v>
      </c>
      <c r="H74" s="200">
        <v>0</v>
      </c>
      <c r="I74" s="201">
        <v>0</v>
      </c>
    </row>
    <row r="75" spans="2:9" ht="12.75" customHeight="1" x14ac:dyDescent="0.2">
      <c r="B75" s="2"/>
      <c r="C75" s="82"/>
      <c r="D75" s="81" t="str">
        <f>$D$13</f>
        <v>Jahr 2018</v>
      </c>
      <c r="E75" s="196">
        <f t="shared" si="0"/>
        <v>0</v>
      </c>
      <c r="F75" s="197">
        <v>0</v>
      </c>
      <c r="G75" s="198">
        <v>0</v>
      </c>
      <c r="H75" s="200">
        <v>0</v>
      </c>
      <c r="I75" s="201">
        <v>0</v>
      </c>
    </row>
    <row r="76" spans="2:9" ht="12.75" customHeight="1" x14ac:dyDescent="0.2">
      <c r="B76" s="14" t="s">
        <v>197</v>
      </c>
      <c r="C76" s="123"/>
      <c r="D76" s="124" t="str">
        <f>$D$12</f>
        <v>Jahr 2019</v>
      </c>
      <c r="E76" s="192">
        <f t="shared" ref="E76:E139" si="1">SUM(F76:G76)</f>
        <v>0</v>
      </c>
      <c r="F76" s="193">
        <v>0</v>
      </c>
      <c r="G76" s="194">
        <v>0</v>
      </c>
      <c r="H76" s="200">
        <v>0</v>
      </c>
      <c r="I76" s="201">
        <v>0</v>
      </c>
    </row>
    <row r="77" spans="2:9" ht="12.75" customHeight="1" x14ac:dyDescent="0.2">
      <c r="B77" s="2"/>
      <c r="C77" s="82"/>
      <c r="D77" s="81" t="str">
        <f>$D$13</f>
        <v>Jahr 2018</v>
      </c>
      <c r="E77" s="196">
        <f t="shared" si="1"/>
        <v>0</v>
      </c>
      <c r="F77" s="197">
        <v>0</v>
      </c>
      <c r="G77" s="198">
        <v>0</v>
      </c>
      <c r="H77" s="200">
        <v>0</v>
      </c>
      <c r="I77" s="201">
        <v>0</v>
      </c>
    </row>
    <row r="78" spans="2:9" ht="12.75" customHeight="1" x14ac:dyDescent="0.2">
      <c r="B78" s="14" t="s">
        <v>198</v>
      </c>
      <c r="C78" s="123"/>
      <c r="D78" s="124" t="str">
        <f>$D$12</f>
        <v>Jahr 2019</v>
      </c>
      <c r="E78" s="192">
        <f t="shared" si="1"/>
        <v>0</v>
      </c>
      <c r="F78" s="193">
        <v>0</v>
      </c>
      <c r="G78" s="194">
        <v>0</v>
      </c>
      <c r="H78" s="200">
        <v>0</v>
      </c>
      <c r="I78" s="201">
        <v>0</v>
      </c>
    </row>
    <row r="79" spans="2:9" ht="12.75" customHeight="1" x14ac:dyDescent="0.2">
      <c r="B79" s="2"/>
      <c r="C79" s="82"/>
      <c r="D79" s="81" t="str">
        <f>$D$13</f>
        <v>Jahr 2018</v>
      </c>
      <c r="E79" s="196">
        <f t="shared" si="1"/>
        <v>0</v>
      </c>
      <c r="F79" s="197">
        <v>0</v>
      </c>
      <c r="G79" s="198">
        <v>0</v>
      </c>
      <c r="H79" s="200">
        <v>0</v>
      </c>
      <c r="I79" s="201">
        <v>0</v>
      </c>
    </row>
    <row r="80" spans="2:9" ht="12.75" customHeight="1" x14ac:dyDescent="0.2">
      <c r="B80" s="14" t="s">
        <v>199</v>
      </c>
      <c r="C80" s="123"/>
      <c r="D80" s="124" t="str">
        <f>$D$12</f>
        <v>Jahr 2019</v>
      </c>
      <c r="E80" s="192">
        <f t="shared" si="1"/>
        <v>0</v>
      </c>
      <c r="F80" s="193">
        <v>0</v>
      </c>
      <c r="G80" s="194">
        <v>0</v>
      </c>
      <c r="H80" s="200">
        <v>0</v>
      </c>
      <c r="I80" s="201">
        <v>0</v>
      </c>
    </row>
    <row r="81" spans="2:9" ht="12.75" customHeight="1" x14ac:dyDescent="0.2">
      <c r="B81" s="2"/>
      <c r="C81" s="82"/>
      <c r="D81" s="81" t="str">
        <f>$D$13</f>
        <v>Jahr 2018</v>
      </c>
      <c r="E81" s="196">
        <f t="shared" si="1"/>
        <v>0</v>
      </c>
      <c r="F81" s="197">
        <v>0</v>
      </c>
      <c r="G81" s="198">
        <v>0</v>
      </c>
      <c r="H81" s="200">
        <v>0</v>
      </c>
      <c r="I81" s="201">
        <v>0</v>
      </c>
    </row>
    <row r="82" spans="2:9" ht="12.75" customHeight="1" x14ac:dyDescent="0.2">
      <c r="B82" s="14" t="s">
        <v>200</v>
      </c>
      <c r="C82" s="123"/>
      <c r="D82" s="124" t="str">
        <f>$D$12</f>
        <v>Jahr 2019</v>
      </c>
      <c r="E82" s="192">
        <f t="shared" si="1"/>
        <v>0</v>
      </c>
      <c r="F82" s="193">
        <v>0</v>
      </c>
      <c r="G82" s="194">
        <v>0</v>
      </c>
      <c r="H82" s="200">
        <v>0</v>
      </c>
      <c r="I82" s="201">
        <v>0</v>
      </c>
    </row>
    <row r="83" spans="2:9" ht="12.75" customHeight="1" x14ac:dyDescent="0.2">
      <c r="B83" s="2"/>
      <c r="C83" s="82"/>
      <c r="D83" s="81" t="str">
        <f>$D$13</f>
        <v>Jahr 2018</v>
      </c>
      <c r="E83" s="196">
        <f t="shared" si="1"/>
        <v>0</v>
      </c>
      <c r="F83" s="197">
        <v>0</v>
      </c>
      <c r="G83" s="198">
        <v>0</v>
      </c>
      <c r="H83" s="200">
        <v>0</v>
      </c>
      <c r="I83" s="201">
        <v>0</v>
      </c>
    </row>
    <row r="84" spans="2:9" ht="12.75" customHeight="1" x14ac:dyDescent="0.2">
      <c r="B84" s="14" t="s">
        <v>201</v>
      </c>
      <c r="C84" s="123"/>
      <c r="D84" s="124" t="str">
        <f>$D$12</f>
        <v>Jahr 2019</v>
      </c>
      <c r="E84" s="192">
        <f t="shared" si="1"/>
        <v>0</v>
      </c>
      <c r="F84" s="193">
        <v>0</v>
      </c>
      <c r="G84" s="194">
        <v>0</v>
      </c>
      <c r="H84" s="200">
        <v>0</v>
      </c>
      <c r="I84" s="201">
        <v>0</v>
      </c>
    </row>
    <row r="85" spans="2:9" ht="12.75" customHeight="1" x14ac:dyDescent="0.2">
      <c r="B85" s="2"/>
      <c r="C85" s="82"/>
      <c r="D85" s="81" t="str">
        <f>$D$13</f>
        <v>Jahr 2018</v>
      </c>
      <c r="E85" s="196">
        <f t="shared" si="1"/>
        <v>0</v>
      </c>
      <c r="F85" s="197">
        <v>0</v>
      </c>
      <c r="G85" s="198">
        <v>0</v>
      </c>
      <c r="H85" s="200">
        <v>0</v>
      </c>
      <c r="I85" s="201">
        <v>0</v>
      </c>
    </row>
    <row r="86" spans="2:9" ht="12.75" customHeight="1" x14ac:dyDescent="0.2">
      <c r="B86" s="14" t="s">
        <v>202</v>
      </c>
      <c r="C86" s="123"/>
      <c r="D86" s="124" t="str">
        <f>$D$12</f>
        <v>Jahr 2019</v>
      </c>
      <c r="E86" s="192">
        <f t="shared" si="1"/>
        <v>0</v>
      </c>
      <c r="F86" s="193">
        <v>0</v>
      </c>
      <c r="G86" s="194">
        <v>0</v>
      </c>
      <c r="H86" s="200">
        <v>0</v>
      </c>
      <c r="I86" s="201">
        <v>0</v>
      </c>
    </row>
    <row r="87" spans="2:9" ht="12.75" customHeight="1" x14ac:dyDescent="0.2">
      <c r="B87" s="2"/>
      <c r="C87" s="82"/>
      <c r="D87" s="81" t="str">
        <f>$D$13</f>
        <v>Jahr 2018</v>
      </c>
      <c r="E87" s="196">
        <f t="shared" si="1"/>
        <v>0</v>
      </c>
      <c r="F87" s="197">
        <v>0</v>
      </c>
      <c r="G87" s="198">
        <v>0</v>
      </c>
      <c r="H87" s="200">
        <v>0</v>
      </c>
      <c r="I87" s="201">
        <v>0</v>
      </c>
    </row>
    <row r="88" spans="2:9" ht="12.75" customHeight="1" x14ac:dyDescent="0.2">
      <c r="B88" s="14" t="s">
        <v>82</v>
      </c>
      <c r="C88" s="123"/>
      <c r="D88" s="124" t="str">
        <f>$D$12</f>
        <v>Jahr 2019</v>
      </c>
      <c r="E88" s="192">
        <f t="shared" si="1"/>
        <v>0</v>
      </c>
      <c r="F88" s="193">
        <v>0</v>
      </c>
      <c r="G88" s="194">
        <v>0</v>
      </c>
      <c r="H88" s="200">
        <v>0</v>
      </c>
      <c r="I88" s="201">
        <v>0</v>
      </c>
    </row>
    <row r="89" spans="2:9" ht="12.75" customHeight="1" x14ac:dyDescent="0.2">
      <c r="B89" s="2"/>
      <c r="C89" s="82"/>
      <c r="D89" s="81" t="str">
        <f>$D$13</f>
        <v>Jahr 2018</v>
      </c>
      <c r="E89" s="196">
        <f t="shared" si="1"/>
        <v>0</v>
      </c>
      <c r="F89" s="197">
        <v>0</v>
      </c>
      <c r="G89" s="198">
        <v>0</v>
      </c>
      <c r="H89" s="200">
        <v>0</v>
      </c>
      <c r="I89" s="201">
        <v>0</v>
      </c>
    </row>
    <row r="90" spans="2:9" ht="12.75" customHeight="1" x14ac:dyDescent="0.2">
      <c r="B90" s="14" t="s">
        <v>203</v>
      </c>
      <c r="C90" s="123"/>
      <c r="D90" s="124" t="str">
        <f>$D$12</f>
        <v>Jahr 2019</v>
      </c>
      <c r="E90" s="192">
        <f t="shared" si="1"/>
        <v>0</v>
      </c>
      <c r="F90" s="193">
        <v>0</v>
      </c>
      <c r="G90" s="194">
        <v>0</v>
      </c>
      <c r="H90" s="200">
        <v>0</v>
      </c>
      <c r="I90" s="201">
        <v>0</v>
      </c>
    </row>
    <row r="91" spans="2:9" ht="12.75" customHeight="1" x14ac:dyDescent="0.2">
      <c r="B91" s="2"/>
      <c r="C91" s="82"/>
      <c r="D91" s="81" t="str">
        <f>$D$13</f>
        <v>Jahr 2018</v>
      </c>
      <c r="E91" s="196">
        <f t="shared" si="1"/>
        <v>0</v>
      </c>
      <c r="F91" s="197">
        <v>0</v>
      </c>
      <c r="G91" s="198">
        <v>0</v>
      </c>
      <c r="H91" s="200">
        <v>0</v>
      </c>
      <c r="I91" s="201">
        <v>0</v>
      </c>
    </row>
    <row r="92" spans="2:9" ht="12.75" customHeight="1" x14ac:dyDescent="0.2">
      <c r="B92" s="14" t="s">
        <v>204</v>
      </c>
      <c r="C92" s="123"/>
      <c r="D92" s="124" t="str">
        <f>$D$12</f>
        <v>Jahr 2019</v>
      </c>
      <c r="E92" s="192">
        <f t="shared" si="1"/>
        <v>0</v>
      </c>
      <c r="F92" s="193">
        <v>0</v>
      </c>
      <c r="G92" s="194">
        <v>0</v>
      </c>
      <c r="H92" s="200">
        <v>0</v>
      </c>
      <c r="I92" s="201">
        <v>0</v>
      </c>
    </row>
    <row r="93" spans="2:9" ht="12.75" customHeight="1" x14ac:dyDescent="0.2">
      <c r="B93" s="2"/>
      <c r="C93" s="82"/>
      <c r="D93" s="81" t="str">
        <f>$D$13</f>
        <v>Jahr 2018</v>
      </c>
      <c r="E93" s="196">
        <f t="shared" si="1"/>
        <v>0</v>
      </c>
      <c r="F93" s="197">
        <v>0</v>
      </c>
      <c r="G93" s="198">
        <v>0</v>
      </c>
      <c r="H93" s="200">
        <v>0</v>
      </c>
      <c r="I93" s="201">
        <v>0</v>
      </c>
    </row>
    <row r="94" spans="2:9" ht="12.75" customHeight="1" x14ac:dyDescent="0.2">
      <c r="B94" s="14" t="s">
        <v>205</v>
      </c>
      <c r="C94" s="123"/>
      <c r="D94" s="124" t="str">
        <f>$D$12</f>
        <v>Jahr 2019</v>
      </c>
      <c r="E94" s="192">
        <f t="shared" si="1"/>
        <v>0</v>
      </c>
      <c r="F94" s="193">
        <v>0</v>
      </c>
      <c r="G94" s="194">
        <v>0</v>
      </c>
      <c r="H94" s="200">
        <v>0</v>
      </c>
      <c r="I94" s="201">
        <v>0</v>
      </c>
    </row>
    <row r="95" spans="2:9" ht="12.75" customHeight="1" x14ac:dyDescent="0.2">
      <c r="B95" s="2"/>
      <c r="C95" s="82"/>
      <c r="D95" s="81" t="str">
        <f>$D$13</f>
        <v>Jahr 2018</v>
      </c>
      <c r="E95" s="196">
        <f t="shared" si="1"/>
        <v>0</v>
      </c>
      <c r="F95" s="197">
        <v>0</v>
      </c>
      <c r="G95" s="198">
        <v>0</v>
      </c>
      <c r="H95" s="200">
        <v>0</v>
      </c>
      <c r="I95" s="201">
        <v>0</v>
      </c>
    </row>
    <row r="96" spans="2:9" ht="12.75" customHeight="1" x14ac:dyDescent="0.2">
      <c r="B96" s="14" t="s">
        <v>206</v>
      </c>
      <c r="C96" s="123"/>
      <c r="D96" s="124" t="str">
        <f>$D$12</f>
        <v>Jahr 2019</v>
      </c>
      <c r="E96" s="192">
        <f t="shared" si="1"/>
        <v>0</v>
      </c>
      <c r="F96" s="193">
        <v>0</v>
      </c>
      <c r="G96" s="194">
        <v>0</v>
      </c>
      <c r="H96" s="200">
        <v>0</v>
      </c>
      <c r="I96" s="201">
        <v>0</v>
      </c>
    </row>
    <row r="97" spans="2:9" ht="12.75" customHeight="1" x14ac:dyDescent="0.2">
      <c r="B97" s="2"/>
      <c r="C97" s="82"/>
      <c r="D97" s="81" t="str">
        <f>$D$13</f>
        <v>Jahr 2018</v>
      </c>
      <c r="E97" s="196">
        <f t="shared" si="1"/>
        <v>0</v>
      </c>
      <c r="F97" s="197">
        <v>0</v>
      </c>
      <c r="G97" s="198">
        <v>0</v>
      </c>
      <c r="H97" s="200">
        <v>0</v>
      </c>
      <c r="I97" s="201">
        <v>0</v>
      </c>
    </row>
    <row r="98" spans="2:9" ht="12.75" customHeight="1" x14ac:dyDescent="0.2">
      <c r="B98" s="14" t="s">
        <v>207</v>
      </c>
      <c r="C98" s="123"/>
      <c r="D98" s="124" t="str">
        <f>$D$12</f>
        <v>Jahr 2019</v>
      </c>
      <c r="E98" s="192">
        <f t="shared" si="1"/>
        <v>0</v>
      </c>
      <c r="F98" s="193">
        <v>0</v>
      </c>
      <c r="G98" s="194">
        <v>0</v>
      </c>
      <c r="H98" s="200">
        <v>0</v>
      </c>
      <c r="I98" s="201">
        <v>0</v>
      </c>
    </row>
    <row r="99" spans="2:9" ht="12.75" customHeight="1" x14ac:dyDescent="0.2">
      <c r="B99" s="2"/>
      <c r="C99" s="82"/>
      <c r="D99" s="81" t="str">
        <f>$D$13</f>
        <v>Jahr 2018</v>
      </c>
      <c r="E99" s="196">
        <f t="shared" si="1"/>
        <v>0</v>
      </c>
      <c r="F99" s="197">
        <v>0</v>
      </c>
      <c r="G99" s="198">
        <v>0</v>
      </c>
      <c r="H99" s="200">
        <v>0</v>
      </c>
      <c r="I99" s="201">
        <v>0</v>
      </c>
    </row>
    <row r="100" spans="2:9" ht="12.75" customHeight="1" x14ac:dyDescent="0.2">
      <c r="B100" s="14" t="s">
        <v>208</v>
      </c>
      <c r="C100" s="123"/>
      <c r="D100" s="124" t="str">
        <f>$D$12</f>
        <v>Jahr 2019</v>
      </c>
      <c r="E100" s="192">
        <f t="shared" si="1"/>
        <v>0</v>
      </c>
      <c r="F100" s="193">
        <v>0</v>
      </c>
      <c r="G100" s="194">
        <v>0</v>
      </c>
      <c r="H100" s="200">
        <v>0</v>
      </c>
      <c r="I100" s="201">
        <v>0</v>
      </c>
    </row>
    <row r="101" spans="2:9" ht="12.75" customHeight="1" x14ac:dyDescent="0.2">
      <c r="B101" s="2"/>
      <c r="C101" s="82"/>
      <c r="D101" s="81" t="str">
        <f>$D$13</f>
        <v>Jahr 2018</v>
      </c>
      <c r="E101" s="196">
        <f t="shared" si="1"/>
        <v>0</v>
      </c>
      <c r="F101" s="197">
        <v>0</v>
      </c>
      <c r="G101" s="198">
        <v>0</v>
      </c>
      <c r="H101" s="200">
        <v>0</v>
      </c>
      <c r="I101" s="201">
        <v>0</v>
      </c>
    </row>
    <row r="102" spans="2:9" ht="12.75" customHeight="1" x14ac:dyDescent="0.2">
      <c r="B102" s="14" t="s">
        <v>209</v>
      </c>
      <c r="C102" s="123"/>
      <c r="D102" s="124" t="str">
        <f>$D$12</f>
        <v>Jahr 2019</v>
      </c>
      <c r="E102" s="192">
        <f t="shared" si="1"/>
        <v>0</v>
      </c>
      <c r="F102" s="193">
        <v>0</v>
      </c>
      <c r="G102" s="194">
        <v>0</v>
      </c>
      <c r="H102" s="200">
        <v>0</v>
      </c>
      <c r="I102" s="201">
        <v>0</v>
      </c>
    </row>
    <row r="103" spans="2:9" ht="12.75" customHeight="1" x14ac:dyDescent="0.2">
      <c r="B103" s="2"/>
      <c r="C103" s="82"/>
      <c r="D103" s="81" t="str">
        <f>$D$13</f>
        <v>Jahr 2018</v>
      </c>
      <c r="E103" s="196">
        <f t="shared" si="1"/>
        <v>0</v>
      </c>
      <c r="F103" s="197">
        <v>0</v>
      </c>
      <c r="G103" s="198">
        <v>0</v>
      </c>
      <c r="H103" s="200">
        <v>0</v>
      </c>
      <c r="I103" s="201">
        <v>0</v>
      </c>
    </row>
    <row r="104" spans="2:9" ht="12.75" customHeight="1" x14ac:dyDescent="0.2">
      <c r="B104" s="14" t="s">
        <v>84</v>
      </c>
      <c r="C104" s="123"/>
      <c r="D104" s="124" t="str">
        <f>$D$12</f>
        <v>Jahr 2019</v>
      </c>
      <c r="E104" s="192">
        <f t="shared" si="1"/>
        <v>0</v>
      </c>
      <c r="F104" s="193">
        <v>0</v>
      </c>
      <c r="G104" s="194">
        <v>0</v>
      </c>
      <c r="H104" s="200">
        <v>0</v>
      </c>
      <c r="I104" s="201">
        <v>0</v>
      </c>
    </row>
    <row r="105" spans="2:9" ht="12.75" customHeight="1" x14ac:dyDescent="0.2">
      <c r="B105" s="2"/>
      <c r="C105" s="82"/>
      <c r="D105" s="81" t="str">
        <f>$D$13</f>
        <v>Jahr 2018</v>
      </c>
      <c r="E105" s="196">
        <f t="shared" si="1"/>
        <v>0</v>
      </c>
      <c r="F105" s="197">
        <v>0</v>
      </c>
      <c r="G105" s="198">
        <v>0</v>
      </c>
      <c r="H105" s="200">
        <v>0</v>
      </c>
      <c r="I105" s="201">
        <v>0</v>
      </c>
    </row>
    <row r="106" spans="2:9" ht="12.75" customHeight="1" x14ac:dyDescent="0.2">
      <c r="B106" s="14" t="s">
        <v>210</v>
      </c>
      <c r="C106" s="123"/>
      <c r="D106" s="124" t="str">
        <f>$D$12</f>
        <v>Jahr 2019</v>
      </c>
      <c r="E106" s="192">
        <f t="shared" si="1"/>
        <v>0</v>
      </c>
      <c r="F106" s="193">
        <v>0</v>
      </c>
      <c r="G106" s="194">
        <v>0</v>
      </c>
      <c r="H106" s="200">
        <v>0</v>
      </c>
      <c r="I106" s="201">
        <v>0</v>
      </c>
    </row>
    <row r="107" spans="2:9" ht="12.75" customHeight="1" x14ac:dyDescent="0.2">
      <c r="B107" s="2"/>
      <c r="C107" s="82"/>
      <c r="D107" s="81" t="str">
        <f>$D$13</f>
        <v>Jahr 2018</v>
      </c>
      <c r="E107" s="196">
        <f t="shared" si="1"/>
        <v>0</v>
      </c>
      <c r="F107" s="197">
        <v>0</v>
      </c>
      <c r="G107" s="198">
        <v>0</v>
      </c>
      <c r="H107" s="200">
        <v>0</v>
      </c>
      <c r="I107" s="201">
        <v>0</v>
      </c>
    </row>
    <row r="108" spans="2:9" ht="12.75" customHeight="1" x14ac:dyDescent="0.2">
      <c r="B108" s="14" t="s">
        <v>86</v>
      </c>
      <c r="C108" s="123"/>
      <c r="D108" s="124" t="str">
        <f>$D$12</f>
        <v>Jahr 2019</v>
      </c>
      <c r="E108" s="192">
        <f t="shared" si="1"/>
        <v>0</v>
      </c>
      <c r="F108" s="193">
        <v>0</v>
      </c>
      <c r="G108" s="194">
        <v>0</v>
      </c>
      <c r="H108" s="200">
        <v>0</v>
      </c>
      <c r="I108" s="201">
        <v>0</v>
      </c>
    </row>
    <row r="109" spans="2:9" ht="12.75" customHeight="1" x14ac:dyDescent="0.2">
      <c r="B109" s="2"/>
      <c r="C109" s="82"/>
      <c r="D109" s="81" t="str">
        <f>$D$13</f>
        <v>Jahr 2018</v>
      </c>
      <c r="E109" s="196">
        <f t="shared" si="1"/>
        <v>0</v>
      </c>
      <c r="F109" s="197">
        <v>0</v>
      </c>
      <c r="G109" s="198">
        <v>0</v>
      </c>
      <c r="H109" s="200">
        <v>0</v>
      </c>
      <c r="I109" s="201">
        <v>0</v>
      </c>
    </row>
    <row r="110" spans="2:9" ht="12.75" customHeight="1" x14ac:dyDescent="0.2">
      <c r="B110" s="14" t="s">
        <v>88</v>
      </c>
      <c r="C110" s="123"/>
      <c r="D110" s="124" t="str">
        <f>$D$12</f>
        <v>Jahr 2019</v>
      </c>
      <c r="E110" s="192">
        <f t="shared" si="1"/>
        <v>0</v>
      </c>
      <c r="F110" s="193">
        <v>0</v>
      </c>
      <c r="G110" s="194">
        <v>0</v>
      </c>
      <c r="H110" s="200">
        <v>0</v>
      </c>
      <c r="I110" s="201">
        <v>0</v>
      </c>
    </row>
    <row r="111" spans="2:9" ht="12.75" customHeight="1" x14ac:dyDescent="0.2">
      <c r="B111" s="2"/>
      <c r="C111" s="82"/>
      <c r="D111" s="81" t="str">
        <f>$D$13</f>
        <v>Jahr 2018</v>
      </c>
      <c r="E111" s="196">
        <f t="shared" si="1"/>
        <v>0</v>
      </c>
      <c r="F111" s="197">
        <v>0</v>
      </c>
      <c r="G111" s="198">
        <v>0</v>
      </c>
      <c r="H111" s="200">
        <v>0</v>
      </c>
      <c r="I111" s="201">
        <v>0</v>
      </c>
    </row>
    <row r="112" spans="2:9" ht="12.75" customHeight="1" x14ac:dyDescent="0.2">
      <c r="B112" s="14" t="s">
        <v>211</v>
      </c>
      <c r="C112" s="123"/>
      <c r="D112" s="124" t="str">
        <f>$D$12</f>
        <v>Jahr 2019</v>
      </c>
      <c r="E112" s="192">
        <f t="shared" si="1"/>
        <v>0</v>
      </c>
      <c r="F112" s="193">
        <v>0</v>
      </c>
      <c r="G112" s="194">
        <v>0</v>
      </c>
      <c r="H112" s="200">
        <v>0</v>
      </c>
      <c r="I112" s="201">
        <v>0</v>
      </c>
    </row>
    <row r="113" spans="2:9" ht="12.75" customHeight="1" x14ac:dyDescent="0.2">
      <c r="B113" s="2"/>
      <c r="C113" s="82"/>
      <c r="D113" s="81" t="str">
        <f>$D$13</f>
        <v>Jahr 2018</v>
      </c>
      <c r="E113" s="196">
        <f t="shared" si="1"/>
        <v>0</v>
      </c>
      <c r="F113" s="197">
        <v>0</v>
      </c>
      <c r="G113" s="198">
        <v>0</v>
      </c>
      <c r="H113" s="200">
        <v>0</v>
      </c>
      <c r="I113" s="201">
        <v>0</v>
      </c>
    </row>
    <row r="114" spans="2:9" ht="12.75" customHeight="1" x14ac:dyDescent="0.2">
      <c r="B114" s="14" t="s">
        <v>212</v>
      </c>
      <c r="C114" s="123"/>
      <c r="D114" s="124" t="str">
        <f>$D$12</f>
        <v>Jahr 2019</v>
      </c>
      <c r="E114" s="192">
        <f t="shared" si="1"/>
        <v>0</v>
      </c>
      <c r="F114" s="193">
        <v>0</v>
      </c>
      <c r="G114" s="194">
        <v>0</v>
      </c>
      <c r="H114" s="200">
        <v>0</v>
      </c>
      <c r="I114" s="201">
        <v>0</v>
      </c>
    </row>
    <row r="115" spans="2:9" ht="12.75" customHeight="1" x14ac:dyDescent="0.2">
      <c r="B115" s="2"/>
      <c r="C115" s="82"/>
      <c r="D115" s="81" t="str">
        <f>$D$13</f>
        <v>Jahr 2018</v>
      </c>
      <c r="E115" s="196">
        <f t="shared" si="1"/>
        <v>0</v>
      </c>
      <c r="F115" s="197">
        <v>0</v>
      </c>
      <c r="G115" s="198">
        <v>0</v>
      </c>
      <c r="H115" s="200">
        <v>0</v>
      </c>
      <c r="I115" s="201">
        <v>0</v>
      </c>
    </row>
    <row r="116" spans="2:9" ht="12.75" customHeight="1" x14ac:dyDescent="0.2">
      <c r="B116" s="14" t="s">
        <v>213</v>
      </c>
      <c r="C116" s="123"/>
      <c r="D116" s="124" t="str">
        <f>$D$12</f>
        <v>Jahr 2019</v>
      </c>
      <c r="E116" s="192">
        <f t="shared" si="1"/>
        <v>0</v>
      </c>
      <c r="F116" s="193">
        <v>0</v>
      </c>
      <c r="G116" s="194">
        <v>0</v>
      </c>
      <c r="H116" s="200">
        <v>0</v>
      </c>
      <c r="I116" s="201">
        <v>0</v>
      </c>
    </row>
    <row r="117" spans="2:9" ht="12.75" customHeight="1" x14ac:dyDescent="0.2">
      <c r="B117" s="2"/>
      <c r="C117" s="82"/>
      <c r="D117" s="81" t="str">
        <f>$D$13</f>
        <v>Jahr 2018</v>
      </c>
      <c r="E117" s="196">
        <f t="shared" si="1"/>
        <v>0</v>
      </c>
      <c r="F117" s="197">
        <v>0</v>
      </c>
      <c r="G117" s="198">
        <v>0</v>
      </c>
      <c r="H117" s="200">
        <v>0</v>
      </c>
      <c r="I117" s="201">
        <v>0</v>
      </c>
    </row>
    <row r="118" spans="2:9" ht="12.75" customHeight="1" x14ac:dyDescent="0.2">
      <c r="B118" s="14" t="s">
        <v>214</v>
      </c>
      <c r="C118" s="123"/>
      <c r="D118" s="124" t="str">
        <f>$D$12</f>
        <v>Jahr 2019</v>
      </c>
      <c r="E118" s="192">
        <f t="shared" si="1"/>
        <v>0</v>
      </c>
      <c r="F118" s="193">
        <v>0</v>
      </c>
      <c r="G118" s="194">
        <v>0</v>
      </c>
      <c r="H118" s="200">
        <v>0</v>
      </c>
      <c r="I118" s="201">
        <v>0</v>
      </c>
    </row>
    <row r="119" spans="2:9" ht="12.75" customHeight="1" x14ac:dyDescent="0.2">
      <c r="B119" s="2"/>
      <c r="C119" s="82"/>
      <c r="D119" s="81" t="str">
        <f>$D$13</f>
        <v>Jahr 2018</v>
      </c>
      <c r="E119" s="196">
        <f t="shared" si="1"/>
        <v>0</v>
      </c>
      <c r="F119" s="197">
        <v>0</v>
      </c>
      <c r="G119" s="198">
        <v>0</v>
      </c>
      <c r="H119" s="200">
        <v>0</v>
      </c>
      <c r="I119" s="201">
        <v>0</v>
      </c>
    </row>
    <row r="120" spans="2:9" ht="12.75" customHeight="1" x14ac:dyDescent="0.2">
      <c r="B120" s="14" t="s">
        <v>215</v>
      </c>
      <c r="C120" s="123"/>
      <c r="D120" s="124" t="str">
        <f>$D$12</f>
        <v>Jahr 2019</v>
      </c>
      <c r="E120" s="192">
        <f t="shared" si="1"/>
        <v>0</v>
      </c>
      <c r="F120" s="193">
        <v>0</v>
      </c>
      <c r="G120" s="194">
        <v>0</v>
      </c>
      <c r="H120" s="200">
        <v>0</v>
      </c>
      <c r="I120" s="201">
        <v>0</v>
      </c>
    </row>
    <row r="121" spans="2:9" ht="12.75" customHeight="1" x14ac:dyDescent="0.2">
      <c r="B121" s="2"/>
      <c r="C121" s="82"/>
      <c r="D121" s="81" t="str">
        <f>$D$13</f>
        <v>Jahr 2018</v>
      </c>
      <c r="E121" s="196">
        <f t="shared" si="1"/>
        <v>0</v>
      </c>
      <c r="F121" s="197">
        <v>0</v>
      </c>
      <c r="G121" s="198">
        <v>0</v>
      </c>
      <c r="H121" s="200">
        <v>0</v>
      </c>
      <c r="I121" s="201">
        <v>0</v>
      </c>
    </row>
    <row r="122" spans="2:9" ht="12.75" customHeight="1" x14ac:dyDescent="0.2">
      <c r="B122" s="14" t="s">
        <v>216</v>
      </c>
      <c r="C122" s="123"/>
      <c r="D122" s="124" t="str">
        <f>$D$12</f>
        <v>Jahr 2019</v>
      </c>
      <c r="E122" s="192">
        <f t="shared" si="1"/>
        <v>0</v>
      </c>
      <c r="F122" s="193">
        <v>0</v>
      </c>
      <c r="G122" s="194">
        <v>0</v>
      </c>
      <c r="H122" s="200">
        <v>0</v>
      </c>
      <c r="I122" s="201">
        <v>0</v>
      </c>
    </row>
    <row r="123" spans="2:9" ht="12.75" customHeight="1" x14ac:dyDescent="0.2">
      <c r="B123" s="2"/>
      <c r="C123" s="82"/>
      <c r="D123" s="81" t="str">
        <f>$D$13</f>
        <v>Jahr 2018</v>
      </c>
      <c r="E123" s="196">
        <f t="shared" si="1"/>
        <v>0</v>
      </c>
      <c r="F123" s="197">
        <v>0</v>
      </c>
      <c r="G123" s="198">
        <v>0</v>
      </c>
      <c r="H123" s="200">
        <v>0</v>
      </c>
      <c r="I123" s="201">
        <v>0</v>
      </c>
    </row>
    <row r="124" spans="2:9" ht="12.75" customHeight="1" x14ac:dyDescent="0.2">
      <c r="B124" s="14" t="s">
        <v>90</v>
      </c>
      <c r="C124" s="123"/>
      <c r="D124" s="124" t="str">
        <f>$D$12</f>
        <v>Jahr 2019</v>
      </c>
      <c r="E124" s="192">
        <f t="shared" si="1"/>
        <v>0</v>
      </c>
      <c r="F124" s="193">
        <v>0</v>
      </c>
      <c r="G124" s="194">
        <v>0</v>
      </c>
      <c r="H124" s="200">
        <v>0</v>
      </c>
      <c r="I124" s="201">
        <v>0</v>
      </c>
    </row>
    <row r="125" spans="2:9" ht="12.75" customHeight="1" x14ac:dyDescent="0.2">
      <c r="B125" s="2"/>
      <c r="C125" s="82"/>
      <c r="D125" s="81" t="str">
        <f>$D$13</f>
        <v>Jahr 2018</v>
      </c>
      <c r="E125" s="196">
        <f t="shared" si="1"/>
        <v>0</v>
      </c>
      <c r="F125" s="197">
        <v>0</v>
      </c>
      <c r="G125" s="198">
        <v>0</v>
      </c>
      <c r="H125" s="200">
        <v>0</v>
      </c>
      <c r="I125" s="201">
        <v>0</v>
      </c>
    </row>
    <row r="126" spans="2:9" ht="12.75" customHeight="1" x14ac:dyDescent="0.2">
      <c r="B126" s="14" t="s">
        <v>92</v>
      </c>
      <c r="C126" s="123"/>
      <c r="D126" s="124" t="str">
        <f>$D$12</f>
        <v>Jahr 2019</v>
      </c>
      <c r="E126" s="192">
        <f t="shared" si="1"/>
        <v>0</v>
      </c>
      <c r="F126" s="193">
        <v>0</v>
      </c>
      <c r="G126" s="194">
        <v>0</v>
      </c>
      <c r="H126" s="200">
        <v>0</v>
      </c>
      <c r="I126" s="201">
        <v>0</v>
      </c>
    </row>
    <row r="127" spans="2:9" ht="12.75" customHeight="1" x14ac:dyDescent="0.2">
      <c r="B127" s="2"/>
      <c r="C127" s="82"/>
      <c r="D127" s="81" t="str">
        <f>$D$13</f>
        <v>Jahr 2018</v>
      </c>
      <c r="E127" s="196">
        <f t="shared" si="1"/>
        <v>0</v>
      </c>
      <c r="F127" s="197">
        <v>0</v>
      </c>
      <c r="G127" s="198">
        <v>0</v>
      </c>
      <c r="H127" s="200">
        <v>0</v>
      </c>
      <c r="I127" s="201">
        <v>0</v>
      </c>
    </row>
    <row r="128" spans="2:9" ht="12.75" customHeight="1" x14ac:dyDescent="0.2">
      <c r="B128" s="14" t="s">
        <v>217</v>
      </c>
      <c r="C128" s="123"/>
      <c r="D128" s="124" t="str">
        <f>$D$12</f>
        <v>Jahr 2019</v>
      </c>
      <c r="E128" s="192">
        <f t="shared" si="1"/>
        <v>0</v>
      </c>
      <c r="F128" s="193">
        <v>0</v>
      </c>
      <c r="G128" s="194">
        <v>0</v>
      </c>
      <c r="H128" s="200">
        <v>0</v>
      </c>
      <c r="I128" s="201">
        <v>0</v>
      </c>
    </row>
    <row r="129" spans="2:9" ht="12.75" customHeight="1" x14ac:dyDescent="0.2">
      <c r="B129" s="2"/>
      <c r="C129" s="82"/>
      <c r="D129" s="81" t="str">
        <f>$D$13</f>
        <v>Jahr 2018</v>
      </c>
      <c r="E129" s="196">
        <f t="shared" si="1"/>
        <v>0</v>
      </c>
      <c r="F129" s="197">
        <v>0</v>
      </c>
      <c r="G129" s="198">
        <v>0</v>
      </c>
      <c r="H129" s="200">
        <v>0</v>
      </c>
      <c r="I129" s="201">
        <v>0</v>
      </c>
    </row>
    <row r="130" spans="2:9" ht="12.75" customHeight="1" x14ac:dyDescent="0.2">
      <c r="B130" s="14" t="s">
        <v>218</v>
      </c>
      <c r="C130" s="123"/>
      <c r="D130" s="124" t="str">
        <f>$D$12</f>
        <v>Jahr 2019</v>
      </c>
      <c r="E130" s="192">
        <f t="shared" si="1"/>
        <v>0</v>
      </c>
      <c r="F130" s="193">
        <v>0</v>
      </c>
      <c r="G130" s="194">
        <v>0</v>
      </c>
      <c r="H130" s="200">
        <v>0</v>
      </c>
      <c r="I130" s="201">
        <v>0</v>
      </c>
    </row>
    <row r="131" spans="2:9" ht="12.75" customHeight="1" x14ac:dyDescent="0.2">
      <c r="B131" s="2"/>
      <c r="C131" s="82"/>
      <c r="D131" s="81" t="str">
        <f>$D$13</f>
        <v>Jahr 2018</v>
      </c>
      <c r="E131" s="196">
        <f t="shared" si="1"/>
        <v>0</v>
      </c>
      <c r="F131" s="197">
        <v>0</v>
      </c>
      <c r="G131" s="198">
        <v>0</v>
      </c>
      <c r="H131" s="200">
        <v>0</v>
      </c>
      <c r="I131" s="201">
        <v>0</v>
      </c>
    </row>
    <row r="132" spans="2:9" ht="12.75" customHeight="1" x14ac:dyDescent="0.2">
      <c r="B132" s="14" t="s">
        <v>219</v>
      </c>
      <c r="C132" s="123"/>
      <c r="D132" s="124" t="str">
        <f>$D$12</f>
        <v>Jahr 2019</v>
      </c>
      <c r="E132" s="192">
        <f t="shared" si="1"/>
        <v>0</v>
      </c>
      <c r="F132" s="193">
        <v>0</v>
      </c>
      <c r="G132" s="194">
        <v>0</v>
      </c>
      <c r="H132" s="200">
        <v>0</v>
      </c>
      <c r="I132" s="201">
        <v>0</v>
      </c>
    </row>
    <row r="133" spans="2:9" ht="12.75" customHeight="1" x14ac:dyDescent="0.2">
      <c r="B133" s="2"/>
      <c r="C133" s="82"/>
      <c r="D133" s="81" t="str">
        <f>$D$13</f>
        <v>Jahr 2018</v>
      </c>
      <c r="E133" s="196">
        <f t="shared" si="1"/>
        <v>0</v>
      </c>
      <c r="F133" s="197">
        <v>0</v>
      </c>
      <c r="G133" s="198">
        <v>0</v>
      </c>
      <c r="H133" s="200">
        <v>0</v>
      </c>
      <c r="I133" s="201">
        <v>0</v>
      </c>
    </row>
    <row r="134" spans="2:9" ht="12.75" customHeight="1" x14ac:dyDescent="0.2">
      <c r="B134" s="14" t="s">
        <v>220</v>
      </c>
      <c r="C134" s="123"/>
      <c r="D134" s="124" t="str">
        <f>$D$12</f>
        <v>Jahr 2019</v>
      </c>
      <c r="E134" s="192">
        <f t="shared" si="1"/>
        <v>0</v>
      </c>
      <c r="F134" s="193">
        <v>0</v>
      </c>
      <c r="G134" s="194">
        <v>0</v>
      </c>
      <c r="H134" s="200">
        <v>0</v>
      </c>
      <c r="I134" s="201">
        <v>0</v>
      </c>
    </row>
    <row r="135" spans="2:9" ht="12.75" customHeight="1" x14ac:dyDescent="0.2">
      <c r="B135" s="2"/>
      <c r="C135" s="82"/>
      <c r="D135" s="81" t="str">
        <f>$D$13</f>
        <v>Jahr 2018</v>
      </c>
      <c r="E135" s="196">
        <f t="shared" si="1"/>
        <v>0</v>
      </c>
      <c r="F135" s="197">
        <v>0</v>
      </c>
      <c r="G135" s="198">
        <v>0</v>
      </c>
      <c r="H135" s="200">
        <v>0</v>
      </c>
      <c r="I135" s="201">
        <v>0</v>
      </c>
    </row>
    <row r="136" spans="2:9" ht="12.75" customHeight="1" x14ac:dyDescent="0.2">
      <c r="B136" s="14" t="s">
        <v>221</v>
      </c>
      <c r="C136" s="123"/>
      <c r="D136" s="124" t="str">
        <f>$D$12</f>
        <v>Jahr 2019</v>
      </c>
      <c r="E136" s="192">
        <f t="shared" si="1"/>
        <v>0</v>
      </c>
      <c r="F136" s="193">
        <v>0</v>
      </c>
      <c r="G136" s="194">
        <v>0</v>
      </c>
      <c r="H136" s="200">
        <v>0</v>
      </c>
      <c r="I136" s="201">
        <v>0</v>
      </c>
    </row>
    <row r="137" spans="2:9" ht="12.75" customHeight="1" x14ac:dyDescent="0.2">
      <c r="B137" s="2"/>
      <c r="C137" s="82"/>
      <c r="D137" s="81" t="str">
        <f>$D$13</f>
        <v>Jahr 2018</v>
      </c>
      <c r="E137" s="196">
        <f t="shared" si="1"/>
        <v>0</v>
      </c>
      <c r="F137" s="197">
        <v>0</v>
      </c>
      <c r="G137" s="198">
        <v>0</v>
      </c>
      <c r="H137" s="200">
        <v>0</v>
      </c>
      <c r="I137" s="201">
        <v>0</v>
      </c>
    </row>
    <row r="138" spans="2:9" ht="12.75" customHeight="1" x14ac:dyDescent="0.2">
      <c r="B138" s="14" t="s">
        <v>222</v>
      </c>
      <c r="C138" s="123"/>
      <c r="D138" s="124" t="str">
        <f>$D$12</f>
        <v>Jahr 2019</v>
      </c>
      <c r="E138" s="192">
        <f t="shared" si="1"/>
        <v>0</v>
      </c>
      <c r="F138" s="193">
        <v>0</v>
      </c>
      <c r="G138" s="194">
        <v>0</v>
      </c>
      <c r="H138" s="200">
        <v>0</v>
      </c>
      <c r="I138" s="201">
        <v>0</v>
      </c>
    </row>
    <row r="139" spans="2:9" ht="12.75" customHeight="1" x14ac:dyDescent="0.2">
      <c r="B139" s="2"/>
      <c r="C139" s="82"/>
      <c r="D139" s="81" t="str">
        <f>$D$13</f>
        <v>Jahr 2018</v>
      </c>
      <c r="E139" s="196">
        <f t="shared" si="1"/>
        <v>0</v>
      </c>
      <c r="F139" s="197">
        <v>0</v>
      </c>
      <c r="G139" s="198">
        <v>0</v>
      </c>
      <c r="H139" s="200">
        <v>0</v>
      </c>
      <c r="I139" s="201">
        <v>0</v>
      </c>
    </row>
    <row r="140" spans="2:9" ht="12.75" customHeight="1" x14ac:dyDescent="0.2">
      <c r="B140" s="14" t="s">
        <v>223</v>
      </c>
      <c r="C140" s="123"/>
      <c r="D140" s="124" t="str">
        <f>$D$12</f>
        <v>Jahr 2019</v>
      </c>
      <c r="E140" s="192">
        <f t="shared" ref="E140:E203" si="2">SUM(F140:G140)</f>
        <v>0</v>
      </c>
      <c r="F140" s="193">
        <v>0</v>
      </c>
      <c r="G140" s="194">
        <v>0</v>
      </c>
      <c r="H140" s="200">
        <v>0</v>
      </c>
      <c r="I140" s="201">
        <v>0</v>
      </c>
    </row>
    <row r="141" spans="2:9" ht="12.75" customHeight="1" x14ac:dyDescent="0.2">
      <c r="B141" s="2"/>
      <c r="C141" s="82"/>
      <c r="D141" s="81" t="str">
        <f>$D$13</f>
        <v>Jahr 2018</v>
      </c>
      <c r="E141" s="196">
        <f t="shared" si="2"/>
        <v>0</v>
      </c>
      <c r="F141" s="197">
        <v>0</v>
      </c>
      <c r="G141" s="198">
        <v>0</v>
      </c>
      <c r="H141" s="200">
        <v>0</v>
      </c>
      <c r="I141" s="201">
        <v>0</v>
      </c>
    </row>
    <row r="142" spans="2:9" ht="12.75" customHeight="1" x14ac:dyDescent="0.2">
      <c r="B142" s="14" t="s">
        <v>224</v>
      </c>
      <c r="C142" s="123"/>
      <c r="D142" s="124" t="str">
        <f>$D$12</f>
        <v>Jahr 2019</v>
      </c>
      <c r="E142" s="192">
        <f t="shared" si="2"/>
        <v>0</v>
      </c>
      <c r="F142" s="193">
        <v>0</v>
      </c>
      <c r="G142" s="194">
        <v>0</v>
      </c>
      <c r="H142" s="200">
        <v>0</v>
      </c>
      <c r="I142" s="201">
        <v>0</v>
      </c>
    </row>
    <row r="143" spans="2:9" ht="12.75" customHeight="1" x14ac:dyDescent="0.2">
      <c r="B143" s="2"/>
      <c r="C143" s="82"/>
      <c r="D143" s="81" t="str">
        <f>$D$13</f>
        <v>Jahr 2018</v>
      </c>
      <c r="E143" s="196">
        <f t="shared" si="2"/>
        <v>0</v>
      </c>
      <c r="F143" s="197">
        <v>0</v>
      </c>
      <c r="G143" s="198">
        <v>0</v>
      </c>
      <c r="H143" s="200">
        <v>0</v>
      </c>
      <c r="I143" s="201">
        <v>0</v>
      </c>
    </row>
    <row r="144" spans="2:9" ht="12.75" customHeight="1" x14ac:dyDescent="0.2">
      <c r="B144" s="14" t="s">
        <v>225</v>
      </c>
      <c r="C144" s="123"/>
      <c r="D144" s="124" t="str">
        <f>$D$12</f>
        <v>Jahr 2019</v>
      </c>
      <c r="E144" s="192">
        <f t="shared" si="2"/>
        <v>0</v>
      </c>
      <c r="F144" s="193">
        <v>0</v>
      </c>
      <c r="G144" s="194">
        <v>0</v>
      </c>
      <c r="H144" s="200">
        <v>0</v>
      </c>
      <c r="I144" s="201">
        <v>0</v>
      </c>
    </row>
    <row r="145" spans="2:9" ht="12.75" customHeight="1" x14ac:dyDescent="0.2">
      <c r="B145" s="2"/>
      <c r="C145" s="82"/>
      <c r="D145" s="81" t="str">
        <f>$D$13</f>
        <v>Jahr 2018</v>
      </c>
      <c r="E145" s="196">
        <f t="shared" si="2"/>
        <v>0</v>
      </c>
      <c r="F145" s="197">
        <v>0</v>
      </c>
      <c r="G145" s="198">
        <v>0</v>
      </c>
      <c r="H145" s="200">
        <v>0</v>
      </c>
      <c r="I145" s="201">
        <v>0</v>
      </c>
    </row>
    <row r="146" spans="2:9" ht="12.75" customHeight="1" x14ac:dyDescent="0.2">
      <c r="B146" s="14" t="s">
        <v>226</v>
      </c>
      <c r="C146" s="123"/>
      <c r="D146" s="124" t="str">
        <f>$D$12</f>
        <v>Jahr 2019</v>
      </c>
      <c r="E146" s="192">
        <f t="shared" si="2"/>
        <v>0</v>
      </c>
      <c r="F146" s="193">
        <v>0</v>
      </c>
      <c r="G146" s="194">
        <v>0</v>
      </c>
      <c r="H146" s="200">
        <v>0</v>
      </c>
      <c r="I146" s="201">
        <v>0</v>
      </c>
    </row>
    <row r="147" spans="2:9" ht="12.75" customHeight="1" x14ac:dyDescent="0.2">
      <c r="B147" s="2"/>
      <c r="C147" s="82"/>
      <c r="D147" s="81" t="str">
        <f>$D$13</f>
        <v>Jahr 2018</v>
      </c>
      <c r="E147" s="196">
        <f t="shared" si="2"/>
        <v>0</v>
      </c>
      <c r="F147" s="197">
        <v>0</v>
      </c>
      <c r="G147" s="198">
        <v>0</v>
      </c>
      <c r="H147" s="200">
        <v>0</v>
      </c>
      <c r="I147" s="201">
        <v>0</v>
      </c>
    </row>
    <row r="148" spans="2:9" ht="12.75" customHeight="1" x14ac:dyDescent="0.2">
      <c r="B148" s="14" t="s">
        <v>227</v>
      </c>
      <c r="C148" s="123"/>
      <c r="D148" s="124" t="str">
        <f>$D$12</f>
        <v>Jahr 2019</v>
      </c>
      <c r="E148" s="192">
        <f t="shared" si="2"/>
        <v>0</v>
      </c>
      <c r="F148" s="193">
        <v>0</v>
      </c>
      <c r="G148" s="194">
        <v>0</v>
      </c>
      <c r="H148" s="200">
        <v>0</v>
      </c>
      <c r="I148" s="201">
        <v>0</v>
      </c>
    </row>
    <row r="149" spans="2:9" ht="12.75" customHeight="1" x14ac:dyDescent="0.2">
      <c r="B149" s="2"/>
      <c r="C149" s="82"/>
      <c r="D149" s="81" t="str">
        <f>$D$13</f>
        <v>Jahr 2018</v>
      </c>
      <c r="E149" s="196">
        <f t="shared" si="2"/>
        <v>0</v>
      </c>
      <c r="F149" s="197">
        <v>0</v>
      </c>
      <c r="G149" s="198">
        <v>0</v>
      </c>
      <c r="H149" s="200">
        <v>0</v>
      </c>
      <c r="I149" s="201">
        <v>0</v>
      </c>
    </row>
    <row r="150" spans="2:9" ht="12.75" customHeight="1" x14ac:dyDescent="0.2">
      <c r="B150" s="14" t="s">
        <v>228</v>
      </c>
      <c r="C150" s="123"/>
      <c r="D150" s="124" t="str">
        <f>$D$12</f>
        <v>Jahr 2019</v>
      </c>
      <c r="E150" s="192">
        <f t="shared" si="2"/>
        <v>0</v>
      </c>
      <c r="F150" s="193">
        <v>0</v>
      </c>
      <c r="G150" s="194">
        <v>0</v>
      </c>
      <c r="H150" s="200">
        <v>0</v>
      </c>
      <c r="I150" s="201">
        <v>0</v>
      </c>
    </row>
    <row r="151" spans="2:9" ht="12.75" customHeight="1" x14ac:dyDescent="0.2">
      <c r="B151" s="2"/>
      <c r="C151" s="82"/>
      <c r="D151" s="81" t="str">
        <f>$D$13</f>
        <v>Jahr 2018</v>
      </c>
      <c r="E151" s="196">
        <f t="shared" si="2"/>
        <v>0</v>
      </c>
      <c r="F151" s="197">
        <v>0</v>
      </c>
      <c r="G151" s="198">
        <v>0</v>
      </c>
      <c r="H151" s="200">
        <v>0</v>
      </c>
      <c r="I151" s="201">
        <v>0</v>
      </c>
    </row>
    <row r="152" spans="2:9" ht="12.75" customHeight="1" x14ac:dyDescent="0.2">
      <c r="B152" s="14" t="s">
        <v>229</v>
      </c>
      <c r="C152" s="123"/>
      <c r="D152" s="124" t="str">
        <f>$D$12</f>
        <v>Jahr 2019</v>
      </c>
      <c r="E152" s="192">
        <f t="shared" si="2"/>
        <v>0</v>
      </c>
      <c r="F152" s="193">
        <v>0</v>
      </c>
      <c r="G152" s="194">
        <v>0</v>
      </c>
      <c r="H152" s="200">
        <v>0</v>
      </c>
      <c r="I152" s="201">
        <v>0</v>
      </c>
    </row>
    <row r="153" spans="2:9" ht="12.75" customHeight="1" x14ac:dyDescent="0.2">
      <c r="B153" s="2"/>
      <c r="C153" s="82"/>
      <c r="D153" s="81" t="str">
        <f>$D$13</f>
        <v>Jahr 2018</v>
      </c>
      <c r="E153" s="196">
        <f t="shared" si="2"/>
        <v>0</v>
      </c>
      <c r="F153" s="197">
        <v>0</v>
      </c>
      <c r="G153" s="198">
        <v>0</v>
      </c>
      <c r="H153" s="200">
        <v>0</v>
      </c>
      <c r="I153" s="201">
        <v>0</v>
      </c>
    </row>
    <row r="154" spans="2:9" ht="12.75" customHeight="1" x14ac:dyDescent="0.2">
      <c r="B154" s="14" t="s">
        <v>230</v>
      </c>
      <c r="C154" s="123"/>
      <c r="D154" s="124" t="str">
        <f>$D$12</f>
        <v>Jahr 2019</v>
      </c>
      <c r="E154" s="192">
        <f t="shared" si="2"/>
        <v>0</v>
      </c>
      <c r="F154" s="193">
        <v>0</v>
      </c>
      <c r="G154" s="194">
        <v>0</v>
      </c>
      <c r="H154" s="200">
        <v>0</v>
      </c>
      <c r="I154" s="201">
        <v>0</v>
      </c>
    </row>
    <row r="155" spans="2:9" ht="12.75" customHeight="1" x14ac:dyDescent="0.2">
      <c r="B155" s="2"/>
      <c r="C155" s="82"/>
      <c r="D155" s="81" t="str">
        <f>$D$13</f>
        <v>Jahr 2018</v>
      </c>
      <c r="E155" s="196">
        <f t="shared" si="2"/>
        <v>0</v>
      </c>
      <c r="F155" s="197">
        <v>0</v>
      </c>
      <c r="G155" s="198">
        <v>0</v>
      </c>
      <c r="H155" s="200">
        <v>0</v>
      </c>
      <c r="I155" s="201">
        <v>0</v>
      </c>
    </row>
    <row r="156" spans="2:9" ht="12.75" customHeight="1" x14ac:dyDescent="0.2">
      <c r="B156" s="14" t="s">
        <v>231</v>
      </c>
      <c r="C156" s="123"/>
      <c r="D156" s="124" t="str">
        <f>$D$12</f>
        <v>Jahr 2019</v>
      </c>
      <c r="E156" s="192">
        <f t="shared" si="2"/>
        <v>0</v>
      </c>
      <c r="F156" s="193">
        <v>0</v>
      </c>
      <c r="G156" s="194">
        <v>0</v>
      </c>
      <c r="H156" s="200">
        <v>0</v>
      </c>
      <c r="I156" s="201">
        <v>0</v>
      </c>
    </row>
    <row r="157" spans="2:9" ht="12.75" customHeight="1" x14ac:dyDescent="0.2">
      <c r="B157" s="2"/>
      <c r="C157" s="82"/>
      <c r="D157" s="81" t="str">
        <f>$D$13</f>
        <v>Jahr 2018</v>
      </c>
      <c r="E157" s="196">
        <f t="shared" si="2"/>
        <v>0</v>
      </c>
      <c r="F157" s="197">
        <v>0</v>
      </c>
      <c r="G157" s="198">
        <v>0</v>
      </c>
      <c r="H157" s="200">
        <v>0</v>
      </c>
      <c r="I157" s="201">
        <v>0</v>
      </c>
    </row>
    <row r="158" spans="2:9" ht="12.75" customHeight="1" x14ac:dyDescent="0.2">
      <c r="B158" s="14" t="s">
        <v>94</v>
      </c>
      <c r="C158" s="123"/>
      <c r="D158" s="124" t="str">
        <f>$D$12</f>
        <v>Jahr 2019</v>
      </c>
      <c r="E158" s="192">
        <f t="shared" si="2"/>
        <v>0</v>
      </c>
      <c r="F158" s="193">
        <v>0</v>
      </c>
      <c r="G158" s="194">
        <v>0</v>
      </c>
      <c r="H158" s="200">
        <v>0</v>
      </c>
      <c r="I158" s="201">
        <v>0</v>
      </c>
    </row>
    <row r="159" spans="2:9" ht="12.75" customHeight="1" x14ac:dyDescent="0.2">
      <c r="B159" s="2"/>
      <c r="C159" s="82"/>
      <c r="D159" s="81" t="str">
        <f>$D$13</f>
        <v>Jahr 2018</v>
      </c>
      <c r="E159" s="196">
        <f t="shared" si="2"/>
        <v>0</v>
      </c>
      <c r="F159" s="197">
        <v>0</v>
      </c>
      <c r="G159" s="198">
        <v>0</v>
      </c>
      <c r="H159" s="200">
        <v>0</v>
      </c>
      <c r="I159" s="201">
        <v>0</v>
      </c>
    </row>
    <row r="160" spans="2:9" ht="12.75" customHeight="1" x14ac:dyDescent="0.2">
      <c r="B160" s="14" t="s">
        <v>130</v>
      </c>
      <c r="C160" s="123"/>
      <c r="D160" s="124" t="str">
        <f>$D$12</f>
        <v>Jahr 2019</v>
      </c>
      <c r="E160" s="192">
        <f t="shared" si="2"/>
        <v>0</v>
      </c>
      <c r="F160" s="193">
        <v>0</v>
      </c>
      <c r="G160" s="194">
        <v>0</v>
      </c>
      <c r="H160" s="200">
        <v>0</v>
      </c>
      <c r="I160" s="201">
        <v>0</v>
      </c>
    </row>
    <row r="161" spans="2:9" ht="12.75" customHeight="1" x14ac:dyDescent="0.2">
      <c r="B161" s="2"/>
      <c r="C161" s="82"/>
      <c r="D161" s="81" t="str">
        <f>$D$13</f>
        <v>Jahr 2018</v>
      </c>
      <c r="E161" s="196">
        <f t="shared" si="2"/>
        <v>0</v>
      </c>
      <c r="F161" s="197">
        <v>0</v>
      </c>
      <c r="G161" s="198">
        <v>0</v>
      </c>
      <c r="H161" s="200">
        <v>0</v>
      </c>
      <c r="I161" s="201">
        <v>0</v>
      </c>
    </row>
    <row r="162" spans="2:9" ht="12.75" customHeight="1" x14ac:dyDescent="0.2">
      <c r="B162" s="14" t="s">
        <v>232</v>
      </c>
      <c r="C162" s="123"/>
      <c r="D162" s="124" t="str">
        <f>$D$12</f>
        <v>Jahr 2019</v>
      </c>
      <c r="E162" s="192">
        <f t="shared" si="2"/>
        <v>0</v>
      </c>
      <c r="F162" s="193">
        <v>0</v>
      </c>
      <c r="G162" s="194">
        <v>0</v>
      </c>
      <c r="H162" s="200">
        <v>0</v>
      </c>
      <c r="I162" s="201">
        <v>0</v>
      </c>
    </row>
    <row r="163" spans="2:9" ht="12.75" customHeight="1" x14ac:dyDescent="0.2">
      <c r="B163" s="2"/>
      <c r="C163" s="82"/>
      <c r="D163" s="81" t="str">
        <f>$D$13</f>
        <v>Jahr 2018</v>
      </c>
      <c r="E163" s="196">
        <f t="shared" si="2"/>
        <v>0</v>
      </c>
      <c r="F163" s="197">
        <v>0</v>
      </c>
      <c r="G163" s="198">
        <v>0</v>
      </c>
      <c r="H163" s="200">
        <v>0</v>
      </c>
      <c r="I163" s="201">
        <v>0</v>
      </c>
    </row>
    <row r="164" spans="2:9" ht="12.75" customHeight="1" x14ac:dyDescent="0.2">
      <c r="B164" s="14" t="s">
        <v>96</v>
      </c>
      <c r="C164" s="123"/>
      <c r="D164" s="124" t="str">
        <f>$D$12</f>
        <v>Jahr 2019</v>
      </c>
      <c r="E164" s="192">
        <f t="shared" si="2"/>
        <v>0</v>
      </c>
      <c r="F164" s="193">
        <v>0</v>
      </c>
      <c r="G164" s="194">
        <v>0</v>
      </c>
      <c r="H164" s="200">
        <v>0</v>
      </c>
      <c r="I164" s="201">
        <v>0</v>
      </c>
    </row>
    <row r="165" spans="2:9" ht="12.75" customHeight="1" x14ac:dyDescent="0.2">
      <c r="B165" s="2"/>
      <c r="C165" s="82"/>
      <c r="D165" s="81" t="str">
        <f>$D$13</f>
        <v>Jahr 2018</v>
      </c>
      <c r="E165" s="196">
        <f t="shared" si="2"/>
        <v>0</v>
      </c>
      <c r="F165" s="197">
        <v>0</v>
      </c>
      <c r="G165" s="198">
        <v>0</v>
      </c>
      <c r="H165" s="200">
        <v>0</v>
      </c>
      <c r="I165" s="201">
        <v>0</v>
      </c>
    </row>
    <row r="166" spans="2:9" ht="12.75" customHeight="1" x14ac:dyDescent="0.2">
      <c r="B166" s="14" t="s">
        <v>233</v>
      </c>
      <c r="C166" s="123"/>
      <c r="D166" s="124" t="str">
        <f>$D$12</f>
        <v>Jahr 2019</v>
      </c>
      <c r="E166" s="192">
        <f t="shared" si="2"/>
        <v>0</v>
      </c>
      <c r="F166" s="193">
        <v>0</v>
      </c>
      <c r="G166" s="194">
        <v>0</v>
      </c>
      <c r="H166" s="200">
        <v>0</v>
      </c>
      <c r="I166" s="201">
        <v>0</v>
      </c>
    </row>
    <row r="167" spans="2:9" ht="12.75" customHeight="1" x14ac:dyDescent="0.2">
      <c r="B167" s="2"/>
      <c r="C167" s="82"/>
      <c r="D167" s="81" t="str">
        <f>$D$13</f>
        <v>Jahr 2018</v>
      </c>
      <c r="E167" s="196">
        <f t="shared" si="2"/>
        <v>0</v>
      </c>
      <c r="F167" s="197">
        <v>0</v>
      </c>
      <c r="G167" s="198">
        <v>0</v>
      </c>
      <c r="H167" s="200">
        <v>0</v>
      </c>
      <c r="I167" s="201">
        <v>0</v>
      </c>
    </row>
    <row r="168" spans="2:9" ht="12.75" customHeight="1" x14ac:dyDescent="0.2">
      <c r="B168" s="14" t="s">
        <v>138</v>
      </c>
      <c r="C168" s="123"/>
      <c r="D168" s="124" t="str">
        <f>$D$12</f>
        <v>Jahr 2019</v>
      </c>
      <c r="E168" s="192">
        <f t="shared" si="2"/>
        <v>0</v>
      </c>
      <c r="F168" s="193">
        <v>0</v>
      </c>
      <c r="G168" s="194">
        <v>0</v>
      </c>
      <c r="H168" s="200">
        <v>0</v>
      </c>
      <c r="I168" s="201">
        <v>0</v>
      </c>
    </row>
    <row r="169" spans="2:9" ht="12.75" customHeight="1" x14ac:dyDescent="0.2">
      <c r="B169" s="2"/>
      <c r="C169" s="82"/>
      <c r="D169" s="81" t="str">
        <f>$D$13</f>
        <v>Jahr 2018</v>
      </c>
      <c r="E169" s="196">
        <f t="shared" si="2"/>
        <v>0</v>
      </c>
      <c r="F169" s="197">
        <v>0</v>
      </c>
      <c r="G169" s="198">
        <v>0</v>
      </c>
      <c r="H169" s="200">
        <v>0</v>
      </c>
      <c r="I169" s="201">
        <v>0</v>
      </c>
    </row>
    <row r="170" spans="2:9" ht="12.75" customHeight="1" x14ac:dyDescent="0.2">
      <c r="B170" s="14" t="s">
        <v>234</v>
      </c>
      <c r="C170" s="123"/>
      <c r="D170" s="124" t="str">
        <f>$D$12</f>
        <v>Jahr 2019</v>
      </c>
      <c r="E170" s="192">
        <f t="shared" si="2"/>
        <v>0</v>
      </c>
      <c r="F170" s="193">
        <v>0</v>
      </c>
      <c r="G170" s="194">
        <v>0</v>
      </c>
      <c r="H170" s="200">
        <v>0</v>
      </c>
      <c r="I170" s="201">
        <v>0</v>
      </c>
    </row>
    <row r="171" spans="2:9" ht="12.75" customHeight="1" x14ac:dyDescent="0.2">
      <c r="B171" s="2"/>
      <c r="C171" s="82"/>
      <c r="D171" s="81" t="str">
        <f>$D$13</f>
        <v>Jahr 2018</v>
      </c>
      <c r="E171" s="196">
        <f t="shared" si="2"/>
        <v>0</v>
      </c>
      <c r="F171" s="197">
        <v>0</v>
      </c>
      <c r="G171" s="198">
        <v>0</v>
      </c>
      <c r="H171" s="200">
        <v>0</v>
      </c>
      <c r="I171" s="201">
        <v>0</v>
      </c>
    </row>
    <row r="172" spans="2:9" ht="12.75" customHeight="1" x14ac:dyDescent="0.2">
      <c r="B172" s="14" t="s">
        <v>235</v>
      </c>
      <c r="C172" s="123"/>
      <c r="D172" s="124" t="str">
        <f>$D$12</f>
        <v>Jahr 2019</v>
      </c>
      <c r="E172" s="192">
        <f t="shared" si="2"/>
        <v>0</v>
      </c>
      <c r="F172" s="193">
        <v>0</v>
      </c>
      <c r="G172" s="194">
        <v>0</v>
      </c>
      <c r="H172" s="200">
        <v>0</v>
      </c>
      <c r="I172" s="201">
        <v>0</v>
      </c>
    </row>
    <row r="173" spans="2:9" ht="12.75" customHeight="1" x14ac:dyDescent="0.2">
      <c r="B173" s="2"/>
      <c r="C173" s="82"/>
      <c r="D173" s="81" t="str">
        <f>$D$13</f>
        <v>Jahr 2018</v>
      </c>
      <c r="E173" s="196">
        <f t="shared" si="2"/>
        <v>0</v>
      </c>
      <c r="F173" s="197">
        <v>0</v>
      </c>
      <c r="G173" s="198">
        <v>0</v>
      </c>
      <c r="H173" s="200">
        <v>0</v>
      </c>
      <c r="I173" s="201">
        <v>0</v>
      </c>
    </row>
    <row r="174" spans="2:9" ht="12.75" customHeight="1" x14ac:dyDescent="0.2">
      <c r="B174" s="14" t="s">
        <v>236</v>
      </c>
      <c r="C174" s="123"/>
      <c r="D174" s="124" t="str">
        <f>$D$12</f>
        <v>Jahr 2019</v>
      </c>
      <c r="E174" s="192">
        <f t="shared" si="2"/>
        <v>0</v>
      </c>
      <c r="F174" s="193">
        <v>0</v>
      </c>
      <c r="G174" s="194">
        <v>0</v>
      </c>
      <c r="H174" s="200">
        <v>0</v>
      </c>
      <c r="I174" s="201">
        <v>0</v>
      </c>
    </row>
    <row r="175" spans="2:9" ht="12.75" customHeight="1" x14ac:dyDescent="0.2">
      <c r="B175" s="2"/>
      <c r="C175" s="82"/>
      <c r="D175" s="81" t="str">
        <f>$D$13</f>
        <v>Jahr 2018</v>
      </c>
      <c r="E175" s="196">
        <f t="shared" si="2"/>
        <v>0</v>
      </c>
      <c r="F175" s="197">
        <v>0</v>
      </c>
      <c r="G175" s="198">
        <v>0</v>
      </c>
      <c r="H175" s="200">
        <v>0</v>
      </c>
      <c r="I175" s="201">
        <v>0</v>
      </c>
    </row>
    <row r="176" spans="2:9" ht="12.75" customHeight="1" x14ac:dyDescent="0.2">
      <c r="B176" s="14" t="s">
        <v>237</v>
      </c>
      <c r="C176" s="123"/>
      <c r="D176" s="124" t="str">
        <f>$D$12</f>
        <v>Jahr 2019</v>
      </c>
      <c r="E176" s="192">
        <f t="shared" si="2"/>
        <v>0</v>
      </c>
      <c r="F176" s="193">
        <v>0</v>
      </c>
      <c r="G176" s="194">
        <v>0</v>
      </c>
      <c r="H176" s="200">
        <v>0</v>
      </c>
      <c r="I176" s="201">
        <v>0</v>
      </c>
    </row>
    <row r="177" spans="2:9" ht="12.75" customHeight="1" x14ac:dyDescent="0.2">
      <c r="B177" s="2"/>
      <c r="C177" s="82"/>
      <c r="D177" s="81" t="str">
        <f>$D$13</f>
        <v>Jahr 2018</v>
      </c>
      <c r="E177" s="196">
        <f t="shared" si="2"/>
        <v>0</v>
      </c>
      <c r="F177" s="197">
        <v>0</v>
      </c>
      <c r="G177" s="198">
        <v>0</v>
      </c>
      <c r="H177" s="200">
        <v>0</v>
      </c>
      <c r="I177" s="201">
        <v>0</v>
      </c>
    </row>
    <row r="178" spans="2:9" ht="12.75" customHeight="1" x14ac:dyDescent="0.2">
      <c r="B178" s="14" t="s">
        <v>238</v>
      </c>
      <c r="C178" s="123"/>
      <c r="D178" s="124" t="str">
        <f>$D$12</f>
        <v>Jahr 2019</v>
      </c>
      <c r="E178" s="192">
        <f t="shared" si="2"/>
        <v>0</v>
      </c>
      <c r="F178" s="193">
        <v>0</v>
      </c>
      <c r="G178" s="194">
        <v>0</v>
      </c>
      <c r="H178" s="200">
        <v>0</v>
      </c>
      <c r="I178" s="201">
        <v>0</v>
      </c>
    </row>
    <row r="179" spans="2:9" ht="12.75" customHeight="1" x14ac:dyDescent="0.2">
      <c r="B179" s="2"/>
      <c r="C179" s="82"/>
      <c r="D179" s="81" t="str">
        <f>$D$13</f>
        <v>Jahr 2018</v>
      </c>
      <c r="E179" s="196">
        <f t="shared" si="2"/>
        <v>0</v>
      </c>
      <c r="F179" s="197">
        <v>0</v>
      </c>
      <c r="G179" s="198">
        <v>0</v>
      </c>
      <c r="H179" s="200">
        <v>0</v>
      </c>
      <c r="I179" s="201">
        <v>0</v>
      </c>
    </row>
    <row r="180" spans="2:9" ht="12.75" customHeight="1" x14ac:dyDescent="0.2">
      <c r="B180" s="14" t="s">
        <v>239</v>
      </c>
      <c r="C180" s="123"/>
      <c r="D180" s="124" t="str">
        <f>$D$12</f>
        <v>Jahr 2019</v>
      </c>
      <c r="E180" s="192">
        <f t="shared" si="2"/>
        <v>0</v>
      </c>
      <c r="F180" s="193">
        <v>0</v>
      </c>
      <c r="G180" s="194">
        <v>0</v>
      </c>
      <c r="H180" s="200">
        <v>0</v>
      </c>
      <c r="I180" s="201">
        <v>0</v>
      </c>
    </row>
    <row r="181" spans="2:9" ht="12.75" customHeight="1" x14ac:dyDescent="0.2">
      <c r="B181" s="2"/>
      <c r="C181" s="82"/>
      <c r="D181" s="81" t="str">
        <f>$D$13</f>
        <v>Jahr 2018</v>
      </c>
      <c r="E181" s="196">
        <f t="shared" si="2"/>
        <v>0</v>
      </c>
      <c r="F181" s="197">
        <v>0</v>
      </c>
      <c r="G181" s="198">
        <v>0</v>
      </c>
      <c r="H181" s="200">
        <v>0</v>
      </c>
      <c r="I181" s="201">
        <v>0</v>
      </c>
    </row>
    <row r="182" spans="2:9" ht="12.75" customHeight="1" x14ac:dyDescent="0.2">
      <c r="B182" s="14" t="s">
        <v>140</v>
      </c>
      <c r="C182" s="123"/>
      <c r="D182" s="124" t="str">
        <f>$D$12</f>
        <v>Jahr 2019</v>
      </c>
      <c r="E182" s="192">
        <f t="shared" si="2"/>
        <v>0</v>
      </c>
      <c r="F182" s="193">
        <v>0</v>
      </c>
      <c r="G182" s="194">
        <v>0</v>
      </c>
      <c r="H182" s="200">
        <v>0</v>
      </c>
      <c r="I182" s="201">
        <v>0</v>
      </c>
    </row>
    <row r="183" spans="2:9" ht="12.75" customHeight="1" x14ac:dyDescent="0.2">
      <c r="B183" s="2"/>
      <c r="C183" s="82"/>
      <c r="D183" s="81" t="str">
        <f>$D$13</f>
        <v>Jahr 2018</v>
      </c>
      <c r="E183" s="196">
        <f t="shared" si="2"/>
        <v>0</v>
      </c>
      <c r="F183" s="197">
        <v>0</v>
      </c>
      <c r="G183" s="198">
        <v>0</v>
      </c>
      <c r="H183" s="200">
        <v>0</v>
      </c>
      <c r="I183" s="201">
        <v>0</v>
      </c>
    </row>
    <row r="184" spans="2:9" ht="12.75" customHeight="1" x14ac:dyDescent="0.2">
      <c r="B184" s="14" t="s">
        <v>240</v>
      </c>
      <c r="C184" s="123"/>
      <c r="D184" s="124" t="str">
        <f>$D$12</f>
        <v>Jahr 2019</v>
      </c>
      <c r="E184" s="192">
        <f t="shared" si="2"/>
        <v>0</v>
      </c>
      <c r="F184" s="193">
        <v>0</v>
      </c>
      <c r="G184" s="194">
        <v>0</v>
      </c>
      <c r="H184" s="200">
        <v>0</v>
      </c>
      <c r="I184" s="201">
        <v>0</v>
      </c>
    </row>
    <row r="185" spans="2:9" ht="12.75" customHeight="1" x14ac:dyDescent="0.2">
      <c r="B185" s="2"/>
      <c r="C185" s="82"/>
      <c r="D185" s="81" t="str">
        <f>$D$13</f>
        <v>Jahr 2018</v>
      </c>
      <c r="E185" s="196">
        <f t="shared" si="2"/>
        <v>0</v>
      </c>
      <c r="F185" s="197">
        <v>0</v>
      </c>
      <c r="G185" s="198">
        <v>0</v>
      </c>
      <c r="H185" s="200">
        <v>0</v>
      </c>
      <c r="I185" s="201">
        <v>0</v>
      </c>
    </row>
    <row r="186" spans="2:9" ht="12.75" customHeight="1" x14ac:dyDescent="0.2">
      <c r="B186" s="14" t="s">
        <v>241</v>
      </c>
      <c r="C186" s="123"/>
      <c r="D186" s="124" t="str">
        <f>$D$12</f>
        <v>Jahr 2019</v>
      </c>
      <c r="E186" s="192">
        <f t="shared" si="2"/>
        <v>0</v>
      </c>
      <c r="F186" s="193">
        <v>0</v>
      </c>
      <c r="G186" s="194">
        <v>0</v>
      </c>
      <c r="H186" s="200">
        <v>0</v>
      </c>
      <c r="I186" s="201">
        <v>0</v>
      </c>
    </row>
    <row r="187" spans="2:9" ht="12.75" customHeight="1" x14ac:dyDescent="0.2">
      <c r="B187" s="2"/>
      <c r="C187" s="82"/>
      <c r="D187" s="81" t="str">
        <f>$D$13</f>
        <v>Jahr 2018</v>
      </c>
      <c r="E187" s="196">
        <f t="shared" si="2"/>
        <v>0</v>
      </c>
      <c r="F187" s="197">
        <v>0</v>
      </c>
      <c r="G187" s="198">
        <v>0</v>
      </c>
      <c r="H187" s="200">
        <v>0</v>
      </c>
      <c r="I187" s="201">
        <v>0</v>
      </c>
    </row>
    <row r="188" spans="2:9" ht="12.75" customHeight="1" x14ac:dyDescent="0.2">
      <c r="B188" s="14" t="s">
        <v>242</v>
      </c>
      <c r="C188" s="123"/>
      <c r="D188" s="124" t="str">
        <f>$D$12</f>
        <v>Jahr 2019</v>
      </c>
      <c r="E188" s="192">
        <f t="shared" si="2"/>
        <v>0</v>
      </c>
      <c r="F188" s="193">
        <v>0</v>
      </c>
      <c r="G188" s="194">
        <v>0</v>
      </c>
      <c r="H188" s="200">
        <v>0</v>
      </c>
      <c r="I188" s="201">
        <v>0</v>
      </c>
    </row>
    <row r="189" spans="2:9" ht="12.75" customHeight="1" x14ac:dyDescent="0.2">
      <c r="B189" s="2"/>
      <c r="C189" s="82"/>
      <c r="D189" s="81" t="str">
        <f>$D$13</f>
        <v>Jahr 2018</v>
      </c>
      <c r="E189" s="196">
        <f t="shared" si="2"/>
        <v>0</v>
      </c>
      <c r="F189" s="197">
        <v>0</v>
      </c>
      <c r="G189" s="198">
        <v>0</v>
      </c>
      <c r="H189" s="200">
        <v>0</v>
      </c>
      <c r="I189" s="201">
        <v>0</v>
      </c>
    </row>
    <row r="190" spans="2:9" ht="12.75" customHeight="1" x14ac:dyDescent="0.2">
      <c r="B190" s="14" t="s">
        <v>243</v>
      </c>
      <c r="C190" s="123"/>
      <c r="D190" s="124" t="str">
        <f>$D$12</f>
        <v>Jahr 2019</v>
      </c>
      <c r="E190" s="192">
        <f t="shared" si="2"/>
        <v>0</v>
      </c>
      <c r="F190" s="193">
        <v>0</v>
      </c>
      <c r="G190" s="194">
        <v>0</v>
      </c>
      <c r="H190" s="200">
        <v>0</v>
      </c>
      <c r="I190" s="201">
        <v>0</v>
      </c>
    </row>
    <row r="191" spans="2:9" ht="12.75" customHeight="1" x14ac:dyDescent="0.2">
      <c r="B191" s="2"/>
      <c r="C191" s="82"/>
      <c r="D191" s="81" t="str">
        <f>$D$13</f>
        <v>Jahr 2018</v>
      </c>
      <c r="E191" s="196">
        <f t="shared" si="2"/>
        <v>0</v>
      </c>
      <c r="F191" s="197">
        <v>0</v>
      </c>
      <c r="G191" s="198">
        <v>0</v>
      </c>
      <c r="H191" s="200">
        <v>0</v>
      </c>
      <c r="I191" s="201">
        <v>0</v>
      </c>
    </row>
    <row r="192" spans="2:9" ht="12.75" customHeight="1" x14ac:dyDescent="0.2">
      <c r="B192" s="14" t="s">
        <v>244</v>
      </c>
      <c r="C192" s="123"/>
      <c r="D192" s="124" t="str">
        <f>$D$12</f>
        <v>Jahr 2019</v>
      </c>
      <c r="E192" s="192">
        <f t="shared" si="2"/>
        <v>0</v>
      </c>
      <c r="F192" s="193">
        <v>0</v>
      </c>
      <c r="G192" s="194">
        <v>0</v>
      </c>
      <c r="H192" s="200">
        <v>0</v>
      </c>
      <c r="I192" s="201">
        <v>0</v>
      </c>
    </row>
    <row r="193" spans="2:9" ht="12.75" customHeight="1" x14ac:dyDescent="0.2">
      <c r="B193" s="2"/>
      <c r="C193" s="82"/>
      <c r="D193" s="81" t="str">
        <f>$D$13</f>
        <v>Jahr 2018</v>
      </c>
      <c r="E193" s="196">
        <f t="shared" si="2"/>
        <v>0</v>
      </c>
      <c r="F193" s="197">
        <v>0</v>
      </c>
      <c r="G193" s="198">
        <v>0</v>
      </c>
      <c r="H193" s="200">
        <v>0</v>
      </c>
      <c r="I193" s="201">
        <v>0</v>
      </c>
    </row>
    <row r="194" spans="2:9" ht="12.75" customHeight="1" x14ac:dyDescent="0.2">
      <c r="B194" s="14" t="s">
        <v>245</v>
      </c>
      <c r="C194" s="123"/>
      <c r="D194" s="124" t="str">
        <f>$D$12</f>
        <v>Jahr 2019</v>
      </c>
      <c r="E194" s="192">
        <f t="shared" si="2"/>
        <v>0</v>
      </c>
      <c r="F194" s="193">
        <v>0</v>
      </c>
      <c r="G194" s="194">
        <v>0</v>
      </c>
      <c r="H194" s="200">
        <v>0</v>
      </c>
      <c r="I194" s="201">
        <v>0</v>
      </c>
    </row>
    <row r="195" spans="2:9" ht="12.75" customHeight="1" x14ac:dyDescent="0.2">
      <c r="B195" s="2"/>
      <c r="C195" s="82"/>
      <c r="D195" s="81" t="str">
        <f>$D$13</f>
        <v>Jahr 2018</v>
      </c>
      <c r="E195" s="196">
        <f t="shared" si="2"/>
        <v>0</v>
      </c>
      <c r="F195" s="197">
        <v>0</v>
      </c>
      <c r="G195" s="198">
        <v>0</v>
      </c>
      <c r="H195" s="200">
        <v>0</v>
      </c>
      <c r="I195" s="201">
        <v>0</v>
      </c>
    </row>
    <row r="196" spans="2:9" ht="12.75" customHeight="1" x14ac:dyDescent="0.2">
      <c r="B196" s="14" t="s">
        <v>246</v>
      </c>
      <c r="C196" s="123"/>
      <c r="D196" s="124" t="str">
        <f>$D$12</f>
        <v>Jahr 2019</v>
      </c>
      <c r="E196" s="192">
        <f t="shared" si="2"/>
        <v>0</v>
      </c>
      <c r="F196" s="193">
        <v>0</v>
      </c>
      <c r="G196" s="194">
        <v>0</v>
      </c>
      <c r="H196" s="200">
        <v>0</v>
      </c>
      <c r="I196" s="201">
        <v>0</v>
      </c>
    </row>
    <row r="197" spans="2:9" ht="12.75" customHeight="1" x14ac:dyDescent="0.2">
      <c r="B197" s="2"/>
      <c r="C197" s="82"/>
      <c r="D197" s="81" t="str">
        <f>$D$13</f>
        <v>Jahr 2018</v>
      </c>
      <c r="E197" s="196">
        <f t="shared" si="2"/>
        <v>0</v>
      </c>
      <c r="F197" s="197">
        <v>0</v>
      </c>
      <c r="G197" s="198">
        <v>0</v>
      </c>
      <c r="H197" s="200">
        <v>0</v>
      </c>
      <c r="I197" s="201">
        <v>0</v>
      </c>
    </row>
    <row r="198" spans="2:9" ht="12.75" customHeight="1" x14ac:dyDescent="0.2">
      <c r="B198" s="14" t="s">
        <v>247</v>
      </c>
      <c r="C198" s="123"/>
      <c r="D198" s="124" t="str">
        <f>$D$12</f>
        <v>Jahr 2019</v>
      </c>
      <c r="E198" s="192">
        <f t="shared" si="2"/>
        <v>0</v>
      </c>
      <c r="F198" s="193">
        <v>0</v>
      </c>
      <c r="G198" s="194">
        <v>0</v>
      </c>
      <c r="H198" s="200">
        <v>0</v>
      </c>
      <c r="I198" s="201">
        <v>0</v>
      </c>
    </row>
    <row r="199" spans="2:9" ht="12.75" customHeight="1" x14ac:dyDescent="0.2">
      <c r="B199" s="2"/>
      <c r="C199" s="82"/>
      <c r="D199" s="81" t="str">
        <f>$D$13</f>
        <v>Jahr 2018</v>
      </c>
      <c r="E199" s="196">
        <f t="shared" si="2"/>
        <v>0</v>
      </c>
      <c r="F199" s="197">
        <v>0</v>
      </c>
      <c r="G199" s="198">
        <v>0</v>
      </c>
      <c r="H199" s="200">
        <v>0</v>
      </c>
      <c r="I199" s="201">
        <v>0</v>
      </c>
    </row>
    <row r="200" spans="2:9" ht="12.75" customHeight="1" x14ac:dyDescent="0.2">
      <c r="B200" s="14" t="s">
        <v>248</v>
      </c>
      <c r="C200" s="123"/>
      <c r="D200" s="124" t="str">
        <f>$D$12</f>
        <v>Jahr 2019</v>
      </c>
      <c r="E200" s="192">
        <f t="shared" si="2"/>
        <v>0</v>
      </c>
      <c r="F200" s="193">
        <v>0</v>
      </c>
      <c r="G200" s="194">
        <v>0</v>
      </c>
      <c r="H200" s="200">
        <v>0</v>
      </c>
      <c r="I200" s="201">
        <v>0</v>
      </c>
    </row>
    <row r="201" spans="2:9" ht="12.75" customHeight="1" x14ac:dyDescent="0.2">
      <c r="B201" s="2"/>
      <c r="C201" s="82"/>
      <c r="D201" s="81" t="str">
        <f>$D$13</f>
        <v>Jahr 2018</v>
      </c>
      <c r="E201" s="196">
        <f t="shared" si="2"/>
        <v>0</v>
      </c>
      <c r="F201" s="197">
        <v>0</v>
      </c>
      <c r="G201" s="198">
        <v>0</v>
      </c>
      <c r="H201" s="200">
        <v>0</v>
      </c>
      <c r="I201" s="201">
        <v>0</v>
      </c>
    </row>
    <row r="202" spans="2:9" ht="12.75" customHeight="1" x14ac:dyDescent="0.2">
      <c r="B202" s="14" t="s">
        <v>249</v>
      </c>
      <c r="C202" s="123"/>
      <c r="D202" s="124" t="str">
        <f>$D$12</f>
        <v>Jahr 2019</v>
      </c>
      <c r="E202" s="192">
        <f t="shared" si="2"/>
        <v>0</v>
      </c>
      <c r="F202" s="193">
        <v>0</v>
      </c>
      <c r="G202" s="194">
        <v>0</v>
      </c>
      <c r="H202" s="200">
        <v>0</v>
      </c>
      <c r="I202" s="201">
        <v>0</v>
      </c>
    </row>
    <row r="203" spans="2:9" ht="12.75" customHeight="1" x14ac:dyDescent="0.2">
      <c r="B203" s="2"/>
      <c r="C203" s="82"/>
      <c r="D203" s="81" t="str">
        <f>$D$13</f>
        <v>Jahr 2018</v>
      </c>
      <c r="E203" s="196">
        <f t="shared" si="2"/>
        <v>0</v>
      </c>
      <c r="F203" s="197">
        <v>0</v>
      </c>
      <c r="G203" s="198">
        <v>0</v>
      </c>
      <c r="H203" s="200">
        <v>0</v>
      </c>
      <c r="I203" s="201">
        <v>0</v>
      </c>
    </row>
    <row r="204" spans="2:9" ht="12.75" customHeight="1" x14ac:dyDescent="0.2">
      <c r="B204" s="14" t="s">
        <v>250</v>
      </c>
      <c r="C204" s="123"/>
      <c r="D204" s="124" t="str">
        <f>$D$12</f>
        <v>Jahr 2019</v>
      </c>
      <c r="E204" s="192">
        <f t="shared" ref="E204:E267" si="3">SUM(F204:G204)</f>
        <v>0</v>
      </c>
      <c r="F204" s="193">
        <v>0</v>
      </c>
      <c r="G204" s="194">
        <v>0</v>
      </c>
      <c r="H204" s="200">
        <v>0</v>
      </c>
      <c r="I204" s="201">
        <v>0</v>
      </c>
    </row>
    <row r="205" spans="2:9" ht="12.75" customHeight="1" x14ac:dyDescent="0.2">
      <c r="B205" s="2"/>
      <c r="C205" s="82"/>
      <c r="D205" s="81" t="str">
        <f>$D$13</f>
        <v>Jahr 2018</v>
      </c>
      <c r="E205" s="196">
        <f t="shared" si="3"/>
        <v>0</v>
      </c>
      <c r="F205" s="197">
        <v>0</v>
      </c>
      <c r="G205" s="198">
        <v>0</v>
      </c>
      <c r="H205" s="200">
        <v>0</v>
      </c>
      <c r="I205" s="201">
        <v>0</v>
      </c>
    </row>
    <row r="206" spans="2:9" ht="12.75" customHeight="1" x14ac:dyDescent="0.2">
      <c r="B206" s="14" t="s">
        <v>251</v>
      </c>
      <c r="C206" s="123"/>
      <c r="D206" s="124" t="str">
        <f>$D$12</f>
        <v>Jahr 2019</v>
      </c>
      <c r="E206" s="192">
        <f t="shared" si="3"/>
        <v>0</v>
      </c>
      <c r="F206" s="193">
        <v>0</v>
      </c>
      <c r="G206" s="194">
        <v>0</v>
      </c>
      <c r="H206" s="200">
        <v>0</v>
      </c>
      <c r="I206" s="201">
        <v>0</v>
      </c>
    </row>
    <row r="207" spans="2:9" ht="12.75" customHeight="1" x14ac:dyDescent="0.2">
      <c r="B207" s="2"/>
      <c r="C207" s="82"/>
      <c r="D207" s="81" t="str">
        <f>$D$13</f>
        <v>Jahr 2018</v>
      </c>
      <c r="E207" s="196">
        <f t="shared" si="3"/>
        <v>0</v>
      </c>
      <c r="F207" s="197">
        <v>0</v>
      </c>
      <c r="G207" s="198">
        <v>0</v>
      </c>
      <c r="H207" s="200">
        <v>0</v>
      </c>
      <c r="I207" s="201">
        <v>0</v>
      </c>
    </row>
    <row r="208" spans="2:9" ht="12.75" customHeight="1" x14ac:dyDescent="0.2">
      <c r="B208" s="14" t="s">
        <v>252</v>
      </c>
      <c r="C208" s="123"/>
      <c r="D208" s="124" t="str">
        <f>$D$12</f>
        <v>Jahr 2019</v>
      </c>
      <c r="E208" s="192">
        <f t="shared" si="3"/>
        <v>0</v>
      </c>
      <c r="F208" s="193">
        <v>0</v>
      </c>
      <c r="G208" s="194">
        <v>0</v>
      </c>
      <c r="H208" s="200">
        <v>0</v>
      </c>
      <c r="I208" s="201">
        <v>0</v>
      </c>
    </row>
    <row r="209" spans="2:9" ht="12.75" customHeight="1" x14ac:dyDescent="0.2">
      <c r="B209" s="2"/>
      <c r="C209" s="82"/>
      <c r="D209" s="81" t="str">
        <f>$D$13</f>
        <v>Jahr 2018</v>
      </c>
      <c r="E209" s="196">
        <f t="shared" si="3"/>
        <v>0</v>
      </c>
      <c r="F209" s="197">
        <v>0</v>
      </c>
      <c r="G209" s="198">
        <v>0</v>
      </c>
      <c r="H209" s="200">
        <v>0</v>
      </c>
      <c r="I209" s="201">
        <v>0</v>
      </c>
    </row>
    <row r="210" spans="2:9" ht="12.75" customHeight="1" x14ac:dyDescent="0.2">
      <c r="B210" s="14" t="s">
        <v>253</v>
      </c>
      <c r="C210" s="123"/>
      <c r="D210" s="124" t="str">
        <f>$D$12</f>
        <v>Jahr 2019</v>
      </c>
      <c r="E210" s="192">
        <f t="shared" si="3"/>
        <v>0</v>
      </c>
      <c r="F210" s="193">
        <v>0</v>
      </c>
      <c r="G210" s="194">
        <v>0</v>
      </c>
      <c r="H210" s="200">
        <v>0</v>
      </c>
      <c r="I210" s="201">
        <v>0</v>
      </c>
    </row>
    <row r="211" spans="2:9" ht="12.75" customHeight="1" x14ac:dyDescent="0.2">
      <c r="B211" s="2"/>
      <c r="C211" s="82"/>
      <c r="D211" s="81" t="str">
        <f>$D$13</f>
        <v>Jahr 2018</v>
      </c>
      <c r="E211" s="196">
        <f t="shared" si="3"/>
        <v>0</v>
      </c>
      <c r="F211" s="197">
        <v>0</v>
      </c>
      <c r="G211" s="198">
        <v>0</v>
      </c>
      <c r="H211" s="200">
        <v>0</v>
      </c>
      <c r="I211" s="201">
        <v>0</v>
      </c>
    </row>
    <row r="212" spans="2:9" ht="12.75" customHeight="1" x14ac:dyDescent="0.2">
      <c r="B212" s="14" t="s">
        <v>254</v>
      </c>
      <c r="C212" s="123"/>
      <c r="D212" s="124" t="str">
        <f>$D$12</f>
        <v>Jahr 2019</v>
      </c>
      <c r="E212" s="192">
        <f t="shared" si="3"/>
        <v>0</v>
      </c>
      <c r="F212" s="193">
        <v>0</v>
      </c>
      <c r="G212" s="194">
        <v>0</v>
      </c>
      <c r="H212" s="200">
        <v>0</v>
      </c>
      <c r="I212" s="201">
        <v>0</v>
      </c>
    </row>
    <row r="213" spans="2:9" ht="12.75" customHeight="1" x14ac:dyDescent="0.2">
      <c r="B213" s="2"/>
      <c r="C213" s="82"/>
      <c r="D213" s="81" t="str">
        <f>$D$13</f>
        <v>Jahr 2018</v>
      </c>
      <c r="E213" s="196">
        <f t="shared" si="3"/>
        <v>0</v>
      </c>
      <c r="F213" s="197">
        <v>0</v>
      </c>
      <c r="G213" s="198">
        <v>0</v>
      </c>
      <c r="H213" s="200">
        <v>0</v>
      </c>
      <c r="I213" s="201">
        <v>0</v>
      </c>
    </row>
    <row r="214" spans="2:9" ht="12.75" customHeight="1" x14ac:dyDescent="0.2">
      <c r="B214" s="14" t="s">
        <v>255</v>
      </c>
      <c r="C214" s="123"/>
      <c r="D214" s="124" t="str">
        <f>$D$12</f>
        <v>Jahr 2019</v>
      </c>
      <c r="E214" s="192">
        <f t="shared" si="3"/>
        <v>0</v>
      </c>
      <c r="F214" s="193">
        <v>0</v>
      </c>
      <c r="G214" s="194">
        <v>0</v>
      </c>
      <c r="H214" s="200">
        <v>0</v>
      </c>
      <c r="I214" s="201">
        <v>0</v>
      </c>
    </row>
    <row r="215" spans="2:9" ht="12.75" customHeight="1" x14ac:dyDescent="0.2">
      <c r="B215" s="2"/>
      <c r="C215" s="82"/>
      <c r="D215" s="81" t="str">
        <f>$D$13</f>
        <v>Jahr 2018</v>
      </c>
      <c r="E215" s="196">
        <f t="shared" si="3"/>
        <v>0</v>
      </c>
      <c r="F215" s="197">
        <v>0</v>
      </c>
      <c r="G215" s="198">
        <v>0</v>
      </c>
      <c r="H215" s="200">
        <v>0</v>
      </c>
      <c r="I215" s="201">
        <v>0</v>
      </c>
    </row>
    <row r="216" spans="2:9" ht="12.75" customHeight="1" x14ac:dyDescent="0.2">
      <c r="B216" s="14" t="s">
        <v>256</v>
      </c>
      <c r="C216" s="123"/>
      <c r="D216" s="124" t="str">
        <f>$D$12</f>
        <v>Jahr 2019</v>
      </c>
      <c r="E216" s="192">
        <f t="shared" si="3"/>
        <v>0</v>
      </c>
      <c r="F216" s="193">
        <v>0</v>
      </c>
      <c r="G216" s="194">
        <v>0</v>
      </c>
      <c r="H216" s="200">
        <v>0</v>
      </c>
      <c r="I216" s="201">
        <v>0</v>
      </c>
    </row>
    <row r="217" spans="2:9" ht="12.75" customHeight="1" x14ac:dyDescent="0.2">
      <c r="B217" s="2"/>
      <c r="C217" s="82"/>
      <c r="D217" s="81" t="str">
        <f>$D$13</f>
        <v>Jahr 2018</v>
      </c>
      <c r="E217" s="196">
        <f t="shared" si="3"/>
        <v>0</v>
      </c>
      <c r="F217" s="197">
        <v>0</v>
      </c>
      <c r="G217" s="198">
        <v>0</v>
      </c>
      <c r="H217" s="200">
        <v>0</v>
      </c>
      <c r="I217" s="201">
        <v>0</v>
      </c>
    </row>
    <row r="218" spans="2:9" ht="12.75" customHeight="1" x14ac:dyDescent="0.2">
      <c r="B218" s="14" t="s">
        <v>98</v>
      </c>
      <c r="C218" s="123"/>
      <c r="D218" s="124" t="str">
        <f>$D$12</f>
        <v>Jahr 2019</v>
      </c>
      <c r="E218" s="192">
        <f t="shared" si="3"/>
        <v>0</v>
      </c>
      <c r="F218" s="193">
        <v>0</v>
      </c>
      <c r="G218" s="194">
        <v>0</v>
      </c>
      <c r="H218" s="200">
        <v>0</v>
      </c>
      <c r="I218" s="201">
        <v>0</v>
      </c>
    </row>
    <row r="219" spans="2:9" ht="12.75" customHeight="1" x14ac:dyDescent="0.2">
      <c r="B219" s="2"/>
      <c r="C219" s="82"/>
      <c r="D219" s="81" t="str">
        <f>$D$13</f>
        <v>Jahr 2018</v>
      </c>
      <c r="E219" s="196">
        <f t="shared" si="3"/>
        <v>0</v>
      </c>
      <c r="F219" s="197">
        <v>0</v>
      </c>
      <c r="G219" s="198">
        <v>0</v>
      </c>
      <c r="H219" s="200">
        <v>0</v>
      </c>
      <c r="I219" s="201">
        <v>0</v>
      </c>
    </row>
    <row r="220" spans="2:9" ht="12.75" customHeight="1" x14ac:dyDescent="0.2">
      <c r="B220" s="14" t="s">
        <v>257</v>
      </c>
      <c r="C220" s="123"/>
      <c r="D220" s="124" t="str">
        <f>$D$12</f>
        <v>Jahr 2019</v>
      </c>
      <c r="E220" s="192">
        <f t="shared" si="3"/>
        <v>0</v>
      </c>
      <c r="F220" s="193">
        <v>0</v>
      </c>
      <c r="G220" s="194">
        <v>0</v>
      </c>
      <c r="H220" s="200">
        <v>0</v>
      </c>
      <c r="I220" s="201">
        <v>0</v>
      </c>
    </row>
    <row r="221" spans="2:9" ht="12.75" customHeight="1" x14ac:dyDescent="0.2">
      <c r="B221" s="2"/>
      <c r="C221" s="82"/>
      <c r="D221" s="81" t="str">
        <f>$D$13</f>
        <v>Jahr 2018</v>
      </c>
      <c r="E221" s="196">
        <f t="shared" si="3"/>
        <v>0</v>
      </c>
      <c r="F221" s="197">
        <v>0</v>
      </c>
      <c r="G221" s="198">
        <v>0</v>
      </c>
      <c r="H221" s="200">
        <v>0</v>
      </c>
      <c r="I221" s="201">
        <v>0</v>
      </c>
    </row>
    <row r="222" spans="2:9" ht="12.75" customHeight="1" x14ac:dyDescent="0.2">
      <c r="B222" s="14" t="s">
        <v>258</v>
      </c>
      <c r="C222" s="123"/>
      <c r="D222" s="124" t="str">
        <f>$D$12</f>
        <v>Jahr 2019</v>
      </c>
      <c r="E222" s="192">
        <f t="shared" si="3"/>
        <v>0</v>
      </c>
      <c r="F222" s="193">
        <v>0</v>
      </c>
      <c r="G222" s="194">
        <v>0</v>
      </c>
      <c r="H222" s="200">
        <v>0</v>
      </c>
      <c r="I222" s="201">
        <v>0</v>
      </c>
    </row>
    <row r="223" spans="2:9" ht="12.75" customHeight="1" x14ac:dyDescent="0.2">
      <c r="B223" s="2"/>
      <c r="C223" s="82"/>
      <c r="D223" s="81" t="str">
        <f>$D$13</f>
        <v>Jahr 2018</v>
      </c>
      <c r="E223" s="196">
        <f t="shared" si="3"/>
        <v>0</v>
      </c>
      <c r="F223" s="197">
        <v>0</v>
      </c>
      <c r="G223" s="198">
        <v>0</v>
      </c>
      <c r="H223" s="200">
        <v>0</v>
      </c>
      <c r="I223" s="201">
        <v>0</v>
      </c>
    </row>
    <row r="224" spans="2:9" ht="12.75" customHeight="1" x14ac:dyDescent="0.2">
      <c r="B224" s="14" t="s">
        <v>259</v>
      </c>
      <c r="C224" s="123"/>
      <c r="D224" s="124" t="str">
        <f>$D$12</f>
        <v>Jahr 2019</v>
      </c>
      <c r="E224" s="192">
        <f t="shared" si="3"/>
        <v>0</v>
      </c>
      <c r="F224" s="193">
        <v>0</v>
      </c>
      <c r="G224" s="194">
        <v>0</v>
      </c>
      <c r="H224" s="200">
        <v>0</v>
      </c>
      <c r="I224" s="201">
        <v>0</v>
      </c>
    </row>
    <row r="225" spans="2:9" ht="12.75" customHeight="1" x14ac:dyDescent="0.2">
      <c r="B225" s="2"/>
      <c r="C225" s="82"/>
      <c r="D225" s="81" t="str">
        <f>$D$13</f>
        <v>Jahr 2018</v>
      </c>
      <c r="E225" s="196">
        <f t="shared" si="3"/>
        <v>0</v>
      </c>
      <c r="F225" s="197">
        <v>0</v>
      </c>
      <c r="G225" s="198">
        <v>0</v>
      </c>
      <c r="H225" s="200">
        <v>0</v>
      </c>
      <c r="I225" s="201">
        <v>0</v>
      </c>
    </row>
    <row r="226" spans="2:9" ht="12.75" customHeight="1" x14ac:dyDescent="0.2">
      <c r="B226" s="14" t="s">
        <v>132</v>
      </c>
      <c r="C226" s="123"/>
      <c r="D226" s="124" t="str">
        <f>$D$12</f>
        <v>Jahr 2019</v>
      </c>
      <c r="E226" s="192">
        <f t="shared" si="3"/>
        <v>0</v>
      </c>
      <c r="F226" s="193">
        <v>0</v>
      </c>
      <c r="G226" s="194">
        <v>0</v>
      </c>
      <c r="H226" s="200">
        <v>0</v>
      </c>
      <c r="I226" s="201">
        <v>0</v>
      </c>
    </row>
    <row r="227" spans="2:9" ht="12.75" customHeight="1" x14ac:dyDescent="0.2">
      <c r="B227" s="2"/>
      <c r="C227" s="82"/>
      <c r="D227" s="81" t="str">
        <f>$D$13</f>
        <v>Jahr 2018</v>
      </c>
      <c r="E227" s="196">
        <f t="shared" si="3"/>
        <v>0</v>
      </c>
      <c r="F227" s="197">
        <v>0</v>
      </c>
      <c r="G227" s="198">
        <v>0</v>
      </c>
      <c r="H227" s="200">
        <v>0</v>
      </c>
      <c r="I227" s="201">
        <v>0</v>
      </c>
    </row>
    <row r="228" spans="2:9" ht="12.75" customHeight="1" x14ac:dyDescent="0.2">
      <c r="B228" s="14" t="s">
        <v>100</v>
      </c>
      <c r="C228" s="123"/>
      <c r="D228" s="124" t="str">
        <f>$D$12</f>
        <v>Jahr 2019</v>
      </c>
      <c r="E228" s="192">
        <f t="shared" si="3"/>
        <v>0</v>
      </c>
      <c r="F228" s="193">
        <v>0</v>
      </c>
      <c r="G228" s="194">
        <v>0</v>
      </c>
      <c r="H228" s="200">
        <v>0</v>
      </c>
      <c r="I228" s="201">
        <v>0</v>
      </c>
    </row>
    <row r="229" spans="2:9" ht="12.75" customHeight="1" x14ac:dyDescent="0.2">
      <c r="B229" s="2"/>
      <c r="C229" s="82"/>
      <c r="D229" s="81" t="str">
        <f>$D$13</f>
        <v>Jahr 2018</v>
      </c>
      <c r="E229" s="196">
        <f t="shared" si="3"/>
        <v>0</v>
      </c>
      <c r="F229" s="197">
        <v>0</v>
      </c>
      <c r="G229" s="198">
        <v>0</v>
      </c>
      <c r="H229" s="200">
        <v>0</v>
      </c>
      <c r="I229" s="201">
        <v>0</v>
      </c>
    </row>
    <row r="230" spans="2:9" ht="12.75" customHeight="1" x14ac:dyDescent="0.2">
      <c r="B230" s="14" t="s">
        <v>102</v>
      </c>
      <c r="C230" s="123"/>
      <c r="D230" s="124" t="str">
        <f>$D$12</f>
        <v>Jahr 2019</v>
      </c>
      <c r="E230" s="192">
        <f t="shared" si="3"/>
        <v>0</v>
      </c>
      <c r="F230" s="193">
        <v>0</v>
      </c>
      <c r="G230" s="194">
        <v>0</v>
      </c>
      <c r="H230" s="200">
        <v>0</v>
      </c>
      <c r="I230" s="201">
        <v>0</v>
      </c>
    </row>
    <row r="231" spans="2:9" ht="12.75" customHeight="1" x14ac:dyDescent="0.2">
      <c r="B231" s="2"/>
      <c r="C231" s="82"/>
      <c r="D231" s="81" t="str">
        <f>$D$13</f>
        <v>Jahr 2018</v>
      </c>
      <c r="E231" s="196">
        <f t="shared" si="3"/>
        <v>0</v>
      </c>
      <c r="F231" s="197">
        <v>0</v>
      </c>
      <c r="G231" s="198">
        <v>0</v>
      </c>
      <c r="H231" s="200">
        <v>0</v>
      </c>
      <c r="I231" s="201">
        <v>0</v>
      </c>
    </row>
    <row r="232" spans="2:9" ht="12.75" customHeight="1" x14ac:dyDescent="0.2">
      <c r="B232" s="14" t="s">
        <v>260</v>
      </c>
      <c r="C232" s="123"/>
      <c r="D232" s="124" t="str">
        <f>$D$12</f>
        <v>Jahr 2019</v>
      </c>
      <c r="E232" s="192">
        <f t="shared" si="3"/>
        <v>0</v>
      </c>
      <c r="F232" s="193">
        <v>0</v>
      </c>
      <c r="G232" s="194">
        <v>0</v>
      </c>
      <c r="H232" s="200">
        <v>0</v>
      </c>
      <c r="I232" s="201">
        <v>0</v>
      </c>
    </row>
    <row r="233" spans="2:9" ht="12.75" customHeight="1" x14ac:dyDescent="0.2">
      <c r="B233" s="2"/>
      <c r="C233" s="82"/>
      <c r="D233" s="81" t="str">
        <f>$D$13</f>
        <v>Jahr 2018</v>
      </c>
      <c r="E233" s="196">
        <f t="shared" si="3"/>
        <v>0</v>
      </c>
      <c r="F233" s="197">
        <v>0</v>
      </c>
      <c r="G233" s="198">
        <v>0</v>
      </c>
      <c r="H233" s="200">
        <v>0</v>
      </c>
      <c r="I233" s="201">
        <v>0</v>
      </c>
    </row>
    <row r="234" spans="2:9" ht="12.75" customHeight="1" x14ac:dyDescent="0.2">
      <c r="B234" s="14" t="s">
        <v>261</v>
      </c>
      <c r="C234" s="123"/>
      <c r="D234" s="124" t="str">
        <f>$D$12</f>
        <v>Jahr 2019</v>
      </c>
      <c r="E234" s="192">
        <f t="shared" si="3"/>
        <v>0</v>
      </c>
      <c r="F234" s="193">
        <v>0</v>
      </c>
      <c r="G234" s="194">
        <v>0</v>
      </c>
      <c r="H234" s="200">
        <v>0</v>
      </c>
      <c r="I234" s="201">
        <v>0</v>
      </c>
    </row>
    <row r="235" spans="2:9" ht="12.75" customHeight="1" x14ac:dyDescent="0.2">
      <c r="B235" s="2"/>
      <c r="C235" s="82"/>
      <c r="D235" s="81" t="str">
        <f>$D$13</f>
        <v>Jahr 2018</v>
      </c>
      <c r="E235" s="196">
        <f t="shared" si="3"/>
        <v>0</v>
      </c>
      <c r="F235" s="197">
        <v>0</v>
      </c>
      <c r="G235" s="198">
        <v>0</v>
      </c>
      <c r="H235" s="200">
        <v>0</v>
      </c>
      <c r="I235" s="201">
        <v>0</v>
      </c>
    </row>
    <row r="236" spans="2:9" ht="12.75" customHeight="1" x14ac:dyDescent="0.2">
      <c r="B236" s="14" t="s">
        <v>262</v>
      </c>
      <c r="C236" s="123"/>
      <c r="D236" s="124" t="str">
        <f>$D$12</f>
        <v>Jahr 2019</v>
      </c>
      <c r="E236" s="192">
        <f t="shared" si="3"/>
        <v>0</v>
      </c>
      <c r="F236" s="193">
        <v>0</v>
      </c>
      <c r="G236" s="194">
        <v>0</v>
      </c>
      <c r="H236" s="200">
        <v>0</v>
      </c>
      <c r="I236" s="201">
        <v>0</v>
      </c>
    </row>
    <row r="237" spans="2:9" ht="12.75" customHeight="1" x14ac:dyDescent="0.2">
      <c r="B237" s="2"/>
      <c r="C237" s="82"/>
      <c r="D237" s="81" t="str">
        <f>$D$13</f>
        <v>Jahr 2018</v>
      </c>
      <c r="E237" s="196">
        <f t="shared" si="3"/>
        <v>0</v>
      </c>
      <c r="F237" s="197">
        <v>0</v>
      </c>
      <c r="G237" s="198">
        <v>0</v>
      </c>
      <c r="H237" s="200">
        <v>0</v>
      </c>
      <c r="I237" s="201">
        <v>0</v>
      </c>
    </row>
    <row r="238" spans="2:9" ht="12.75" customHeight="1" x14ac:dyDescent="0.2">
      <c r="B238" s="14" t="s">
        <v>263</v>
      </c>
      <c r="C238" s="123"/>
      <c r="D238" s="124" t="str">
        <f>$D$12</f>
        <v>Jahr 2019</v>
      </c>
      <c r="E238" s="192">
        <f t="shared" si="3"/>
        <v>0</v>
      </c>
      <c r="F238" s="193">
        <v>0</v>
      </c>
      <c r="G238" s="194">
        <v>0</v>
      </c>
      <c r="H238" s="200">
        <v>0</v>
      </c>
      <c r="I238" s="201">
        <v>0</v>
      </c>
    </row>
    <row r="239" spans="2:9" ht="12.75" customHeight="1" x14ac:dyDescent="0.2">
      <c r="B239" s="2"/>
      <c r="C239" s="82"/>
      <c r="D239" s="81" t="str">
        <f>$D$13</f>
        <v>Jahr 2018</v>
      </c>
      <c r="E239" s="196">
        <f t="shared" si="3"/>
        <v>0</v>
      </c>
      <c r="F239" s="197">
        <v>0</v>
      </c>
      <c r="G239" s="198">
        <v>0</v>
      </c>
      <c r="H239" s="200">
        <v>0</v>
      </c>
      <c r="I239" s="201">
        <v>0</v>
      </c>
    </row>
    <row r="240" spans="2:9" ht="12.75" customHeight="1" x14ac:dyDescent="0.2">
      <c r="B240" s="14" t="s">
        <v>264</v>
      </c>
      <c r="C240" s="123"/>
      <c r="D240" s="124" t="str">
        <f>$D$12</f>
        <v>Jahr 2019</v>
      </c>
      <c r="E240" s="192">
        <f t="shared" si="3"/>
        <v>0</v>
      </c>
      <c r="F240" s="193">
        <v>0</v>
      </c>
      <c r="G240" s="194">
        <v>0</v>
      </c>
      <c r="H240" s="200">
        <v>0</v>
      </c>
      <c r="I240" s="201">
        <v>0</v>
      </c>
    </row>
    <row r="241" spans="2:9" ht="12.75" customHeight="1" x14ac:dyDescent="0.2">
      <c r="B241" s="2"/>
      <c r="C241" s="82"/>
      <c r="D241" s="81" t="str">
        <f>$D$13</f>
        <v>Jahr 2018</v>
      </c>
      <c r="E241" s="196">
        <f t="shared" si="3"/>
        <v>0</v>
      </c>
      <c r="F241" s="197">
        <v>0</v>
      </c>
      <c r="G241" s="198">
        <v>0</v>
      </c>
      <c r="H241" s="200">
        <v>0</v>
      </c>
      <c r="I241" s="201">
        <v>0</v>
      </c>
    </row>
    <row r="242" spans="2:9" ht="12.75" customHeight="1" x14ac:dyDescent="0.2">
      <c r="B242" s="14" t="s">
        <v>265</v>
      </c>
      <c r="C242" s="123"/>
      <c r="D242" s="124" t="str">
        <f>$D$12</f>
        <v>Jahr 2019</v>
      </c>
      <c r="E242" s="192">
        <f t="shared" si="3"/>
        <v>0</v>
      </c>
      <c r="F242" s="193">
        <v>0</v>
      </c>
      <c r="G242" s="194">
        <v>0</v>
      </c>
      <c r="H242" s="200">
        <v>0</v>
      </c>
      <c r="I242" s="201">
        <v>0</v>
      </c>
    </row>
    <row r="243" spans="2:9" ht="12.75" customHeight="1" x14ac:dyDescent="0.2">
      <c r="B243" s="2"/>
      <c r="C243" s="82"/>
      <c r="D243" s="81" t="str">
        <f>$D$13</f>
        <v>Jahr 2018</v>
      </c>
      <c r="E243" s="196">
        <f t="shared" si="3"/>
        <v>0</v>
      </c>
      <c r="F243" s="197">
        <v>0</v>
      </c>
      <c r="G243" s="198">
        <v>0</v>
      </c>
      <c r="H243" s="200">
        <v>0</v>
      </c>
      <c r="I243" s="201">
        <v>0</v>
      </c>
    </row>
    <row r="244" spans="2:9" ht="12.75" customHeight="1" x14ac:dyDescent="0.2">
      <c r="B244" s="14" t="s">
        <v>104</v>
      </c>
      <c r="C244" s="123"/>
      <c r="D244" s="124" t="str">
        <f>$D$12</f>
        <v>Jahr 2019</v>
      </c>
      <c r="E244" s="192">
        <f t="shared" si="3"/>
        <v>0</v>
      </c>
      <c r="F244" s="193">
        <v>0</v>
      </c>
      <c r="G244" s="194">
        <v>0</v>
      </c>
      <c r="H244" s="200">
        <v>0</v>
      </c>
      <c r="I244" s="201">
        <v>0</v>
      </c>
    </row>
    <row r="245" spans="2:9" ht="12.75" customHeight="1" x14ac:dyDescent="0.2">
      <c r="B245" s="2"/>
      <c r="C245" s="82"/>
      <c r="D245" s="81" t="str">
        <f>$D$13</f>
        <v>Jahr 2018</v>
      </c>
      <c r="E245" s="196">
        <f t="shared" si="3"/>
        <v>0</v>
      </c>
      <c r="F245" s="197">
        <v>0</v>
      </c>
      <c r="G245" s="198">
        <v>0</v>
      </c>
      <c r="H245" s="200">
        <v>0</v>
      </c>
      <c r="I245" s="201">
        <v>0</v>
      </c>
    </row>
    <row r="246" spans="2:9" ht="12.75" customHeight="1" x14ac:dyDescent="0.2">
      <c r="B246" s="14" t="s">
        <v>266</v>
      </c>
      <c r="C246" s="123"/>
      <c r="D246" s="124" t="str">
        <f>$D$12</f>
        <v>Jahr 2019</v>
      </c>
      <c r="E246" s="192">
        <f t="shared" si="3"/>
        <v>0</v>
      </c>
      <c r="F246" s="193">
        <v>0</v>
      </c>
      <c r="G246" s="194">
        <v>0</v>
      </c>
      <c r="H246" s="200">
        <v>0</v>
      </c>
      <c r="I246" s="201">
        <v>0</v>
      </c>
    </row>
    <row r="247" spans="2:9" ht="12.75" customHeight="1" x14ac:dyDescent="0.2">
      <c r="B247" s="2"/>
      <c r="C247" s="82"/>
      <c r="D247" s="81" t="str">
        <f>$D$13</f>
        <v>Jahr 2018</v>
      </c>
      <c r="E247" s="196">
        <f t="shared" si="3"/>
        <v>0</v>
      </c>
      <c r="F247" s="197">
        <v>0</v>
      </c>
      <c r="G247" s="198">
        <v>0</v>
      </c>
      <c r="H247" s="200">
        <v>0</v>
      </c>
      <c r="I247" s="201">
        <v>0</v>
      </c>
    </row>
    <row r="248" spans="2:9" ht="12.75" customHeight="1" x14ac:dyDescent="0.2">
      <c r="B248" s="14" t="s">
        <v>267</v>
      </c>
      <c r="C248" s="123"/>
      <c r="D248" s="124" t="str">
        <f>$D$12</f>
        <v>Jahr 2019</v>
      </c>
      <c r="E248" s="192">
        <f t="shared" si="3"/>
        <v>0</v>
      </c>
      <c r="F248" s="193">
        <v>0</v>
      </c>
      <c r="G248" s="194">
        <v>0</v>
      </c>
      <c r="H248" s="200">
        <v>0</v>
      </c>
      <c r="I248" s="201">
        <v>0</v>
      </c>
    </row>
    <row r="249" spans="2:9" ht="12.75" customHeight="1" x14ac:dyDescent="0.2">
      <c r="B249" s="2"/>
      <c r="C249" s="82"/>
      <c r="D249" s="81" t="str">
        <f>$D$13</f>
        <v>Jahr 2018</v>
      </c>
      <c r="E249" s="196">
        <f t="shared" si="3"/>
        <v>0</v>
      </c>
      <c r="F249" s="197">
        <v>0</v>
      </c>
      <c r="G249" s="198">
        <v>0</v>
      </c>
      <c r="H249" s="200">
        <v>0</v>
      </c>
      <c r="I249" s="201">
        <v>0</v>
      </c>
    </row>
    <row r="250" spans="2:9" ht="12.75" customHeight="1" x14ac:dyDescent="0.2">
      <c r="B250" s="14" t="s">
        <v>268</v>
      </c>
      <c r="C250" s="123"/>
      <c r="D250" s="124" t="str">
        <f>$D$12</f>
        <v>Jahr 2019</v>
      </c>
      <c r="E250" s="192">
        <f t="shared" si="3"/>
        <v>0</v>
      </c>
      <c r="F250" s="193">
        <v>0</v>
      </c>
      <c r="G250" s="194">
        <v>0</v>
      </c>
      <c r="H250" s="200">
        <v>0</v>
      </c>
      <c r="I250" s="201">
        <v>0</v>
      </c>
    </row>
    <row r="251" spans="2:9" ht="12.75" customHeight="1" x14ac:dyDescent="0.2">
      <c r="B251" s="2"/>
      <c r="C251" s="82"/>
      <c r="D251" s="81" t="str">
        <f>$D$13</f>
        <v>Jahr 2018</v>
      </c>
      <c r="E251" s="196">
        <f t="shared" si="3"/>
        <v>0</v>
      </c>
      <c r="F251" s="197">
        <v>0</v>
      </c>
      <c r="G251" s="198">
        <v>0</v>
      </c>
      <c r="H251" s="200">
        <v>0</v>
      </c>
      <c r="I251" s="201">
        <v>0</v>
      </c>
    </row>
    <row r="252" spans="2:9" ht="12.75" customHeight="1" x14ac:dyDescent="0.2">
      <c r="B252" s="14" t="s">
        <v>269</v>
      </c>
      <c r="C252" s="123"/>
      <c r="D252" s="124" t="str">
        <f>$D$12</f>
        <v>Jahr 2019</v>
      </c>
      <c r="E252" s="192">
        <f t="shared" si="3"/>
        <v>0</v>
      </c>
      <c r="F252" s="193">
        <v>0</v>
      </c>
      <c r="G252" s="194">
        <v>0</v>
      </c>
      <c r="H252" s="200">
        <v>0</v>
      </c>
      <c r="I252" s="201">
        <v>0</v>
      </c>
    </row>
    <row r="253" spans="2:9" ht="12.75" customHeight="1" x14ac:dyDescent="0.2">
      <c r="B253" s="2"/>
      <c r="C253" s="82"/>
      <c r="D253" s="81" t="str">
        <f>$D$13</f>
        <v>Jahr 2018</v>
      </c>
      <c r="E253" s="196">
        <f t="shared" si="3"/>
        <v>0</v>
      </c>
      <c r="F253" s="197">
        <v>0</v>
      </c>
      <c r="G253" s="198">
        <v>0</v>
      </c>
      <c r="H253" s="200">
        <v>0</v>
      </c>
      <c r="I253" s="201">
        <v>0</v>
      </c>
    </row>
    <row r="254" spans="2:9" ht="12.75" customHeight="1" x14ac:dyDescent="0.2">
      <c r="B254" s="14" t="s">
        <v>270</v>
      </c>
      <c r="C254" s="123"/>
      <c r="D254" s="124" t="str">
        <f>$D$12</f>
        <v>Jahr 2019</v>
      </c>
      <c r="E254" s="192">
        <f t="shared" si="3"/>
        <v>0</v>
      </c>
      <c r="F254" s="193">
        <v>0</v>
      </c>
      <c r="G254" s="194">
        <v>0</v>
      </c>
      <c r="H254" s="200">
        <v>0</v>
      </c>
      <c r="I254" s="201">
        <v>0</v>
      </c>
    </row>
    <row r="255" spans="2:9" ht="12.75" customHeight="1" x14ac:dyDescent="0.2">
      <c r="B255" s="2"/>
      <c r="C255" s="82"/>
      <c r="D255" s="81" t="str">
        <f>$D$13</f>
        <v>Jahr 2018</v>
      </c>
      <c r="E255" s="196">
        <f t="shared" si="3"/>
        <v>0</v>
      </c>
      <c r="F255" s="197">
        <v>0</v>
      </c>
      <c r="G255" s="198">
        <v>0</v>
      </c>
      <c r="H255" s="200">
        <v>0</v>
      </c>
      <c r="I255" s="201">
        <v>0</v>
      </c>
    </row>
    <row r="256" spans="2:9" ht="12.75" customHeight="1" x14ac:dyDescent="0.2">
      <c r="B256" s="14" t="s">
        <v>271</v>
      </c>
      <c r="C256" s="123"/>
      <c r="D256" s="124" t="str">
        <f>$D$12</f>
        <v>Jahr 2019</v>
      </c>
      <c r="E256" s="192">
        <f t="shared" si="3"/>
        <v>0</v>
      </c>
      <c r="F256" s="193">
        <v>0</v>
      </c>
      <c r="G256" s="194">
        <v>0</v>
      </c>
      <c r="H256" s="200">
        <v>0</v>
      </c>
      <c r="I256" s="201">
        <v>0</v>
      </c>
    </row>
    <row r="257" spans="2:9" ht="12.75" customHeight="1" x14ac:dyDescent="0.2">
      <c r="B257" s="2"/>
      <c r="C257" s="82"/>
      <c r="D257" s="81" t="str">
        <f>$D$13</f>
        <v>Jahr 2018</v>
      </c>
      <c r="E257" s="196">
        <f t="shared" si="3"/>
        <v>0</v>
      </c>
      <c r="F257" s="197">
        <v>0</v>
      </c>
      <c r="G257" s="198">
        <v>0</v>
      </c>
      <c r="H257" s="200">
        <v>0</v>
      </c>
      <c r="I257" s="201">
        <v>0</v>
      </c>
    </row>
    <row r="258" spans="2:9" ht="12.75" customHeight="1" x14ac:dyDescent="0.2">
      <c r="B258" s="14" t="s">
        <v>272</v>
      </c>
      <c r="C258" s="123"/>
      <c r="D258" s="124" t="str">
        <f>$D$12</f>
        <v>Jahr 2019</v>
      </c>
      <c r="E258" s="192">
        <f t="shared" si="3"/>
        <v>0</v>
      </c>
      <c r="F258" s="193">
        <v>0</v>
      </c>
      <c r="G258" s="194">
        <v>0</v>
      </c>
      <c r="H258" s="200">
        <v>0</v>
      </c>
      <c r="I258" s="201">
        <v>0</v>
      </c>
    </row>
    <row r="259" spans="2:9" ht="12.75" customHeight="1" x14ac:dyDescent="0.2">
      <c r="B259" s="2"/>
      <c r="C259" s="82"/>
      <c r="D259" s="81" t="str">
        <f>$D$13</f>
        <v>Jahr 2018</v>
      </c>
      <c r="E259" s="196">
        <f t="shared" si="3"/>
        <v>0</v>
      </c>
      <c r="F259" s="197">
        <v>0</v>
      </c>
      <c r="G259" s="198">
        <v>0</v>
      </c>
      <c r="H259" s="200">
        <v>0</v>
      </c>
      <c r="I259" s="201">
        <v>0</v>
      </c>
    </row>
    <row r="260" spans="2:9" ht="12.75" customHeight="1" x14ac:dyDescent="0.2">
      <c r="B260" s="14" t="s">
        <v>273</v>
      </c>
      <c r="C260" s="123"/>
      <c r="D260" s="124" t="str">
        <f>$D$12</f>
        <v>Jahr 2019</v>
      </c>
      <c r="E260" s="192">
        <f t="shared" si="3"/>
        <v>0</v>
      </c>
      <c r="F260" s="193">
        <v>0</v>
      </c>
      <c r="G260" s="194">
        <v>0</v>
      </c>
      <c r="H260" s="200">
        <v>0</v>
      </c>
      <c r="I260" s="201">
        <v>0</v>
      </c>
    </row>
    <row r="261" spans="2:9" ht="12.75" customHeight="1" x14ac:dyDescent="0.2">
      <c r="B261" s="2"/>
      <c r="C261" s="82"/>
      <c r="D261" s="81" t="str">
        <f>$D$13</f>
        <v>Jahr 2018</v>
      </c>
      <c r="E261" s="196">
        <f t="shared" si="3"/>
        <v>0</v>
      </c>
      <c r="F261" s="197">
        <v>0</v>
      </c>
      <c r="G261" s="198">
        <v>0</v>
      </c>
      <c r="H261" s="200">
        <v>0</v>
      </c>
      <c r="I261" s="201">
        <v>0</v>
      </c>
    </row>
    <row r="262" spans="2:9" ht="12.75" customHeight="1" x14ac:dyDescent="0.2">
      <c r="B262" s="14" t="s">
        <v>274</v>
      </c>
      <c r="C262" s="123"/>
      <c r="D262" s="124" t="str">
        <f>$D$12</f>
        <v>Jahr 2019</v>
      </c>
      <c r="E262" s="192">
        <f t="shared" si="3"/>
        <v>0</v>
      </c>
      <c r="F262" s="193">
        <v>0</v>
      </c>
      <c r="G262" s="194">
        <v>0</v>
      </c>
      <c r="H262" s="200">
        <v>0</v>
      </c>
      <c r="I262" s="201">
        <v>0</v>
      </c>
    </row>
    <row r="263" spans="2:9" ht="12.75" customHeight="1" x14ac:dyDescent="0.2">
      <c r="B263" s="2"/>
      <c r="C263" s="82"/>
      <c r="D263" s="81" t="str">
        <f>$D$13</f>
        <v>Jahr 2018</v>
      </c>
      <c r="E263" s="196">
        <f t="shared" si="3"/>
        <v>0</v>
      </c>
      <c r="F263" s="197">
        <v>0</v>
      </c>
      <c r="G263" s="198">
        <v>0</v>
      </c>
      <c r="H263" s="200">
        <v>0</v>
      </c>
      <c r="I263" s="201">
        <v>0</v>
      </c>
    </row>
    <row r="264" spans="2:9" ht="12.75" customHeight="1" x14ac:dyDescent="0.2">
      <c r="B264" s="14" t="s">
        <v>275</v>
      </c>
      <c r="C264" s="123"/>
      <c r="D264" s="124" t="str">
        <f>$D$12</f>
        <v>Jahr 2019</v>
      </c>
      <c r="E264" s="192">
        <f t="shared" si="3"/>
        <v>0</v>
      </c>
      <c r="F264" s="193">
        <v>0</v>
      </c>
      <c r="G264" s="194">
        <v>0</v>
      </c>
      <c r="H264" s="200">
        <v>0</v>
      </c>
      <c r="I264" s="201">
        <v>0</v>
      </c>
    </row>
    <row r="265" spans="2:9" ht="12.75" customHeight="1" x14ac:dyDescent="0.2">
      <c r="B265" s="2"/>
      <c r="C265" s="82"/>
      <c r="D265" s="81" t="str">
        <f>$D$13</f>
        <v>Jahr 2018</v>
      </c>
      <c r="E265" s="196">
        <f t="shared" si="3"/>
        <v>0</v>
      </c>
      <c r="F265" s="197">
        <v>0</v>
      </c>
      <c r="G265" s="198">
        <v>0</v>
      </c>
      <c r="H265" s="200">
        <v>0</v>
      </c>
      <c r="I265" s="201">
        <v>0</v>
      </c>
    </row>
    <row r="266" spans="2:9" ht="12.75" customHeight="1" x14ac:dyDescent="0.2">
      <c r="B266" s="14" t="s">
        <v>276</v>
      </c>
      <c r="C266" s="123"/>
      <c r="D266" s="124" t="str">
        <f>$D$12</f>
        <v>Jahr 2019</v>
      </c>
      <c r="E266" s="192">
        <f t="shared" si="3"/>
        <v>0</v>
      </c>
      <c r="F266" s="193">
        <v>0</v>
      </c>
      <c r="G266" s="194">
        <v>0</v>
      </c>
      <c r="H266" s="200">
        <v>0</v>
      </c>
      <c r="I266" s="201">
        <v>0</v>
      </c>
    </row>
    <row r="267" spans="2:9" ht="12.75" customHeight="1" x14ac:dyDescent="0.2">
      <c r="B267" s="2"/>
      <c r="C267" s="82"/>
      <c r="D267" s="81" t="str">
        <f>$D$13</f>
        <v>Jahr 2018</v>
      </c>
      <c r="E267" s="196">
        <f t="shared" si="3"/>
        <v>0</v>
      </c>
      <c r="F267" s="197">
        <v>0</v>
      </c>
      <c r="G267" s="198">
        <v>0</v>
      </c>
      <c r="H267" s="200">
        <v>0</v>
      </c>
      <c r="I267" s="201">
        <v>0</v>
      </c>
    </row>
    <row r="268" spans="2:9" ht="12.75" customHeight="1" x14ac:dyDescent="0.2">
      <c r="B268" s="14" t="s">
        <v>277</v>
      </c>
      <c r="C268" s="123"/>
      <c r="D268" s="124" t="str">
        <f>$D$12</f>
        <v>Jahr 2019</v>
      </c>
      <c r="E268" s="192">
        <f t="shared" ref="E268:E331" si="4">SUM(F268:G268)</f>
        <v>0</v>
      </c>
      <c r="F268" s="193">
        <v>0</v>
      </c>
      <c r="G268" s="194">
        <v>0</v>
      </c>
      <c r="H268" s="200">
        <v>0</v>
      </c>
      <c r="I268" s="201">
        <v>0</v>
      </c>
    </row>
    <row r="269" spans="2:9" ht="12.75" customHeight="1" x14ac:dyDescent="0.2">
      <c r="B269" s="2"/>
      <c r="C269" s="82"/>
      <c r="D269" s="81" t="str">
        <f>$D$13</f>
        <v>Jahr 2018</v>
      </c>
      <c r="E269" s="196">
        <f t="shared" si="4"/>
        <v>0</v>
      </c>
      <c r="F269" s="197">
        <v>0</v>
      </c>
      <c r="G269" s="198">
        <v>0</v>
      </c>
      <c r="H269" s="200">
        <v>0</v>
      </c>
      <c r="I269" s="201">
        <v>0</v>
      </c>
    </row>
    <row r="270" spans="2:9" ht="12.75" customHeight="1" x14ac:dyDescent="0.2">
      <c r="B270" s="14" t="s">
        <v>278</v>
      </c>
      <c r="C270" s="123"/>
      <c r="D270" s="124" t="str">
        <f>$D$12</f>
        <v>Jahr 2019</v>
      </c>
      <c r="E270" s="192">
        <f t="shared" si="4"/>
        <v>0</v>
      </c>
      <c r="F270" s="193">
        <v>0</v>
      </c>
      <c r="G270" s="194">
        <v>0</v>
      </c>
      <c r="H270" s="200">
        <v>0</v>
      </c>
      <c r="I270" s="201">
        <v>0</v>
      </c>
    </row>
    <row r="271" spans="2:9" ht="12.75" customHeight="1" x14ac:dyDescent="0.2">
      <c r="B271" s="2"/>
      <c r="C271" s="82"/>
      <c r="D271" s="81" t="str">
        <f>$D$13</f>
        <v>Jahr 2018</v>
      </c>
      <c r="E271" s="196">
        <f t="shared" si="4"/>
        <v>0</v>
      </c>
      <c r="F271" s="197">
        <v>0</v>
      </c>
      <c r="G271" s="198">
        <v>0</v>
      </c>
      <c r="H271" s="200">
        <v>0</v>
      </c>
      <c r="I271" s="201">
        <v>0</v>
      </c>
    </row>
    <row r="272" spans="2:9" ht="12.75" customHeight="1" x14ac:dyDescent="0.2">
      <c r="B272" s="14" t="s">
        <v>279</v>
      </c>
      <c r="C272" s="123"/>
      <c r="D272" s="124" t="str">
        <f>$D$12</f>
        <v>Jahr 2019</v>
      </c>
      <c r="E272" s="192">
        <f t="shared" si="4"/>
        <v>0</v>
      </c>
      <c r="F272" s="193">
        <v>0</v>
      </c>
      <c r="G272" s="194">
        <v>0</v>
      </c>
      <c r="H272" s="200">
        <v>0</v>
      </c>
      <c r="I272" s="201">
        <v>0</v>
      </c>
    </row>
    <row r="273" spans="2:9" ht="12.75" customHeight="1" x14ac:dyDescent="0.2">
      <c r="B273" s="2"/>
      <c r="C273" s="82"/>
      <c r="D273" s="81" t="str">
        <f>$D$13</f>
        <v>Jahr 2018</v>
      </c>
      <c r="E273" s="196">
        <f t="shared" si="4"/>
        <v>0</v>
      </c>
      <c r="F273" s="197">
        <v>0</v>
      </c>
      <c r="G273" s="198">
        <v>0</v>
      </c>
      <c r="H273" s="200">
        <v>0</v>
      </c>
      <c r="I273" s="201">
        <v>0</v>
      </c>
    </row>
    <row r="274" spans="2:9" ht="12.75" customHeight="1" x14ac:dyDescent="0.2">
      <c r="B274" s="14" t="s">
        <v>280</v>
      </c>
      <c r="C274" s="123"/>
      <c r="D274" s="124" t="str">
        <f>$D$12</f>
        <v>Jahr 2019</v>
      </c>
      <c r="E274" s="192">
        <f t="shared" si="4"/>
        <v>0</v>
      </c>
      <c r="F274" s="193">
        <v>0</v>
      </c>
      <c r="G274" s="194">
        <v>0</v>
      </c>
      <c r="H274" s="200">
        <v>0</v>
      </c>
      <c r="I274" s="201">
        <v>0</v>
      </c>
    </row>
    <row r="275" spans="2:9" ht="12.75" customHeight="1" x14ac:dyDescent="0.2">
      <c r="B275" s="2"/>
      <c r="C275" s="82"/>
      <c r="D275" s="81" t="str">
        <f>$D$13</f>
        <v>Jahr 2018</v>
      </c>
      <c r="E275" s="196">
        <f t="shared" si="4"/>
        <v>0</v>
      </c>
      <c r="F275" s="197">
        <v>0</v>
      </c>
      <c r="G275" s="198">
        <v>0</v>
      </c>
      <c r="H275" s="200">
        <v>0</v>
      </c>
      <c r="I275" s="201">
        <v>0</v>
      </c>
    </row>
    <row r="276" spans="2:9" ht="12.75" customHeight="1" x14ac:dyDescent="0.2">
      <c r="B276" s="14" t="s">
        <v>281</v>
      </c>
      <c r="C276" s="123"/>
      <c r="D276" s="124" t="str">
        <f>$D$12</f>
        <v>Jahr 2019</v>
      </c>
      <c r="E276" s="192">
        <f t="shared" si="4"/>
        <v>0</v>
      </c>
      <c r="F276" s="193">
        <v>0</v>
      </c>
      <c r="G276" s="194">
        <v>0</v>
      </c>
      <c r="H276" s="200">
        <v>0</v>
      </c>
      <c r="I276" s="201">
        <v>0</v>
      </c>
    </row>
    <row r="277" spans="2:9" ht="12.75" customHeight="1" x14ac:dyDescent="0.2">
      <c r="B277" s="2"/>
      <c r="C277" s="82"/>
      <c r="D277" s="81" t="str">
        <f>$D$13</f>
        <v>Jahr 2018</v>
      </c>
      <c r="E277" s="196">
        <f t="shared" si="4"/>
        <v>0</v>
      </c>
      <c r="F277" s="197">
        <v>0</v>
      </c>
      <c r="G277" s="198">
        <v>0</v>
      </c>
      <c r="H277" s="200">
        <v>0</v>
      </c>
      <c r="I277" s="201">
        <v>0</v>
      </c>
    </row>
    <row r="278" spans="2:9" ht="12.75" customHeight="1" x14ac:dyDescent="0.2">
      <c r="B278" s="14" t="s">
        <v>282</v>
      </c>
      <c r="C278" s="123"/>
      <c r="D278" s="124" t="str">
        <f>$D$12</f>
        <v>Jahr 2019</v>
      </c>
      <c r="E278" s="192">
        <f t="shared" si="4"/>
        <v>0</v>
      </c>
      <c r="F278" s="193">
        <v>0</v>
      </c>
      <c r="G278" s="194">
        <v>0</v>
      </c>
      <c r="H278" s="200">
        <v>0</v>
      </c>
      <c r="I278" s="201">
        <v>0</v>
      </c>
    </row>
    <row r="279" spans="2:9" ht="12.75" customHeight="1" x14ac:dyDescent="0.2">
      <c r="B279" s="2"/>
      <c r="C279" s="82"/>
      <c r="D279" s="81" t="str">
        <f>$D$13</f>
        <v>Jahr 2018</v>
      </c>
      <c r="E279" s="196">
        <f t="shared" si="4"/>
        <v>0</v>
      </c>
      <c r="F279" s="197">
        <v>0</v>
      </c>
      <c r="G279" s="198">
        <v>0</v>
      </c>
      <c r="H279" s="200">
        <v>0</v>
      </c>
      <c r="I279" s="201">
        <v>0</v>
      </c>
    </row>
    <row r="280" spans="2:9" ht="12.75" customHeight="1" x14ac:dyDescent="0.2">
      <c r="B280" s="14" t="s">
        <v>283</v>
      </c>
      <c r="C280" s="123"/>
      <c r="D280" s="124" t="str">
        <f>$D$12</f>
        <v>Jahr 2019</v>
      </c>
      <c r="E280" s="192">
        <f t="shared" si="4"/>
        <v>0</v>
      </c>
      <c r="F280" s="193">
        <v>0</v>
      </c>
      <c r="G280" s="194">
        <v>0</v>
      </c>
      <c r="H280" s="200">
        <v>0</v>
      </c>
      <c r="I280" s="201">
        <v>0</v>
      </c>
    </row>
    <row r="281" spans="2:9" ht="12.75" customHeight="1" x14ac:dyDescent="0.2">
      <c r="B281" s="2"/>
      <c r="C281" s="82"/>
      <c r="D281" s="81" t="str">
        <f>$D$13</f>
        <v>Jahr 2018</v>
      </c>
      <c r="E281" s="196">
        <f t="shared" si="4"/>
        <v>0</v>
      </c>
      <c r="F281" s="197">
        <v>0</v>
      </c>
      <c r="G281" s="198">
        <v>0</v>
      </c>
      <c r="H281" s="200">
        <v>0</v>
      </c>
      <c r="I281" s="201">
        <v>0</v>
      </c>
    </row>
    <row r="282" spans="2:9" ht="12.75" customHeight="1" x14ac:dyDescent="0.2">
      <c r="B282" s="14" t="s">
        <v>106</v>
      </c>
      <c r="C282" s="123"/>
      <c r="D282" s="124" t="str">
        <f>$D$12</f>
        <v>Jahr 2019</v>
      </c>
      <c r="E282" s="192">
        <f t="shared" si="4"/>
        <v>0</v>
      </c>
      <c r="F282" s="193">
        <v>0</v>
      </c>
      <c r="G282" s="194">
        <v>0</v>
      </c>
      <c r="H282" s="200">
        <v>0</v>
      </c>
      <c r="I282" s="201">
        <v>0</v>
      </c>
    </row>
    <row r="283" spans="2:9" ht="12.75" customHeight="1" x14ac:dyDescent="0.2">
      <c r="B283" s="2"/>
      <c r="C283" s="82"/>
      <c r="D283" s="81" t="str">
        <f>$D$13</f>
        <v>Jahr 2018</v>
      </c>
      <c r="E283" s="196">
        <f t="shared" si="4"/>
        <v>0</v>
      </c>
      <c r="F283" s="197">
        <v>0</v>
      </c>
      <c r="G283" s="198">
        <v>0</v>
      </c>
      <c r="H283" s="200">
        <v>0</v>
      </c>
      <c r="I283" s="201">
        <v>0</v>
      </c>
    </row>
    <row r="284" spans="2:9" ht="12.75" customHeight="1" x14ac:dyDescent="0.2">
      <c r="B284" s="14" t="s">
        <v>284</v>
      </c>
      <c r="C284" s="123"/>
      <c r="D284" s="124" t="str">
        <f>$D$12</f>
        <v>Jahr 2019</v>
      </c>
      <c r="E284" s="192">
        <f t="shared" si="4"/>
        <v>0</v>
      </c>
      <c r="F284" s="193">
        <v>0</v>
      </c>
      <c r="G284" s="194">
        <v>0</v>
      </c>
      <c r="H284" s="200">
        <v>0</v>
      </c>
      <c r="I284" s="201">
        <v>0</v>
      </c>
    </row>
    <row r="285" spans="2:9" ht="12.75" customHeight="1" x14ac:dyDescent="0.2">
      <c r="B285" s="2"/>
      <c r="C285" s="82"/>
      <c r="D285" s="81" t="str">
        <f>$D$13</f>
        <v>Jahr 2018</v>
      </c>
      <c r="E285" s="196">
        <f t="shared" si="4"/>
        <v>0</v>
      </c>
      <c r="F285" s="197">
        <v>0</v>
      </c>
      <c r="G285" s="198">
        <v>0</v>
      </c>
      <c r="H285" s="200">
        <v>0</v>
      </c>
      <c r="I285" s="201">
        <v>0</v>
      </c>
    </row>
    <row r="286" spans="2:9" ht="12.75" customHeight="1" x14ac:dyDescent="0.2">
      <c r="B286" s="14" t="s">
        <v>285</v>
      </c>
      <c r="C286" s="123"/>
      <c r="D286" s="124" t="str">
        <f>$D$12</f>
        <v>Jahr 2019</v>
      </c>
      <c r="E286" s="192">
        <f t="shared" si="4"/>
        <v>0</v>
      </c>
      <c r="F286" s="193">
        <v>0</v>
      </c>
      <c r="G286" s="194">
        <v>0</v>
      </c>
      <c r="H286" s="200">
        <v>0</v>
      </c>
      <c r="I286" s="201">
        <v>0</v>
      </c>
    </row>
    <row r="287" spans="2:9" ht="12.75" customHeight="1" x14ac:dyDescent="0.2">
      <c r="B287" s="2"/>
      <c r="C287" s="82"/>
      <c r="D287" s="81" t="str">
        <f>$D$13</f>
        <v>Jahr 2018</v>
      </c>
      <c r="E287" s="196">
        <f t="shared" si="4"/>
        <v>0</v>
      </c>
      <c r="F287" s="197">
        <v>0</v>
      </c>
      <c r="G287" s="198">
        <v>0</v>
      </c>
      <c r="H287" s="200">
        <v>0</v>
      </c>
      <c r="I287" s="201">
        <v>0</v>
      </c>
    </row>
    <row r="288" spans="2:9" ht="12.75" customHeight="1" x14ac:dyDescent="0.2">
      <c r="B288" s="14" t="s">
        <v>134</v>
      </c>
      <c r="C288" s="123"/>
      <c r="D288" s="124" t="str">
        <f>$D$12</f>
        <v>Jahr 2019</v>
      </c>
      <c r="E288" s="192">
        <f t="shared" si="4"/>
        <v>0</v>
      </c>
      <c r="F288" s="193">
        <v>0</v>
      </c>
      <c r="G288" s="194">
        <v>0</v>
      </c>
      <c r="H288" s="200">
        <v>0</v>
      </c>
      <c r="I288" s="201">
        <v>0</v>
      </c>
    </row>
    <row r="289" spans="2:9" ht="12.75" customHeight="1" x14ac:dyDescent="0.2">
      <c r="B289" s="2"/>
      <c r="C289" s="82"/>
      <c r="D289" s="81" t="str">
        <f>$D$13</f>
        <v>Jahr 2018</v>
      </c>
      <c r="E289" s="196">
        <f t="shared" si="4"/>
        <v>0</v>
      </c>
      <c r="F289" s="197">
        <v>0</v>
      </c>
      <c r="G289" s="198">
        <v>0</v>
      </c>
      <c r="H289" s="200">
        <v>0</v>
      </c>
      <c r="I289" s="201">
        <v>0</v>
      </c>
    </row>
    <row r="290" spans="2:9" ht="12.75" customHeight="1" x14ac:dyDescent="0.2">
      <c r="B290" s="14" t="s">
        <v>286</v>
      </c>
      <c r="C290" s="123"/>
      <c r="D290" s="124" t="str">
        <f>$D$12</f>
        <v>Jahr 2019</v>
      </c>
      <c r="E290" s="192">
        <f t="shared" si="4"/>
        <v>0</v>
      </c>
      <c r="F290" s="193">
        <v>0</v>
      </c>
      <c r="G290" s="194">
        <v>0</v>
      </c>
      <c r="H290" s="200">
        <v>0</v>
      </c>
      <c r="I290" s="201">
        <v>0</v>
      </c>
    </row>
    <row r="291" spans="2:9" ht="12.75" customHeight="1" x14ac:dyDescent="0.2">
      <c r="B291" s="2"/>
      <c r="C291" s="82"/>
      <c r="D291" s="81" t="str">
        <f>$D$13</f>
        <v>Jahr 2018</v>
      </c>
      <c r="E291" s="196">
        <f t="shared" si="4"/>
        <v>0</v>
      </c>
      <c r="F291" s="197">
        <v>0</v>
      </c>
      <c r="G291" s="198">
        <v>0</v>
      </c>
      <c r="H291" s="200">
        <v>0</v>
      </c>
      <c r="I291" s="201">
        <v>0</v>
      </c>
    </row>
    <row r="292" spans="2:9" ht="12.75" customHeight="1" x14ac:dyDescent="0.2">
      <c r="B292" s="14" t="s">
        <v>108</v>
      </c>
      <c r="C292" s="123"/>
      <c r="D292" s="124" t="str">
        <f>$D$12</f>
        <v>Jahr 2019</v>
      </c>
      <c r="E292" s="192">
        <f t="shared" si="4"/>
        <v>0</v>
      </c>
      <c r="F292" s="193">
        <v>0</v>
      </c>
      <c r="G292" s="194">
        <v>0</v>
      </c>
      <c r="H292" s="200">
        <v>0</v>
      </c>
      <c r="I292" s="201">
        <v>0</v>
      </c>
    </row>
    <row r="293" spans="2:9" ht="12.75" customHeight="1" x14ac:dyDescent="0.2">
      <c r="B293" s="2"/>
      <c r="C293" s="82"/>
      <c r="D293" s="81" t="str">
        <f>$D$13</f>
        <v>Jahr 2018</v>
      </c>
      <c r="E293" s="196">
        <f t="shared" si="4"/>
        <v>0</v>
      </c>
      <c r="F293" s="197">
        <v>0</v>
      </c>
      <c r="G293" s="198">
        <v>0</v>
      </c>
      <c r="H293" s="200">
        <v>0</v>
      </c>
      <c r="I293" s="201">
        <v>0</v>
      </c>
    </row>
    <row r="294" spans="2:9" ht="12.75" customHeight="1" x14ac:dyDescent="0.2">
      <c r="B294" s="14" t="s">
        <v>287</v>
      </c>
      <c r="C294" s="123"/>
      <c r="D294" s="124" t="str">
        <f>$D$12</f>
        <v>Jahr 2019</v>
      </c>
      <c r="E294" s="192">
        <f t="shared" si="4"/>
        <v>0</v>
      </c>
      <c r="F294" s="193">
        <v>0</v>
      </c>
      <c r="G294" s="194">
        <v>0</v>
      </c>
      <c r="H294" s="200">
        <v>0</v>
      </c>
      <c r="I294" s="201">
        <v>0</v>
      </c>
    </row>
    <row r="295" spans="2:9" ht="12.75" customHeight="1" x14ac:dyDescent="0.2">
      <c r="B295" s="2"/>
      <c r="C295" s="82"/>
      <c r="D295" s="81" t="str">
        <f>$D$13</f>
        <v>Jahr 2018</v>
      </c>
      <c r="E295" s="196">
        <f t="shared" si="4"/>
        <v>0</v>
      </c>
      <c r="F295" s="197">
        <v>0</v>
      </c>
      <c r="G295" s="198">
        <v>0</v>
      </c>
      <c r="H295" s="200">
        <v>0</v>
      </c>
      <c r="I295" s="201">
        <v>0</v>
      </c>
    </row>
    <row r="296" spans="2:9" ht="12.75" customHeight="1" x14ac:dyDescent="0.2">
      <c r="B296" s="14" t="s">
        <v>288</v>
      </c>
      <c r="C296" s="123"/>
      <c r="D296" s="124" t="str">
        <f>$D$12</f>
        <v>Jahr 2019</v>
      </c>
      <c r="E296" s="192">
        <f t="shared" si="4"/>
        <v>0</v>
      </c>
      <c r="F296" s="193">
        <v>0</v>
      </c>
      <c r="G296" s="194">
        <v>0</v>
      </c>
      <c r="H296" s="200">
        <v>0</v>
      </c>
      <c r="I296" s="201">
        <v>0</v>
      </c>
    </row>
    <row r="297" spans="2:9" ht="12.75" customHeight="1" x14ac:dyDescent="0.2">
      <c r="B297" s="2"/>
      <c r="C297" s="82"/>
      <c r="D297" s="81" t="str">
        <f>$D$13</f>
        <v>Jahr 2018</v>
      </c>
      <c r="E297" s="196">
        <f t="shared" si="4"/>
        <v>0</v>
      </c>
      <c r="F297" s="197">
        <v>0</v>
      </c>
      <c r="G297" s="198">
        <v>0</v>
      </c>
      <c r="H297" s="200">
        <v>0</v>
      </c>
      <c r="I297" s="201">
        <v>0</v>
      </c>
    </row>
    <row r="298" spans="2:9" ht="12.75" customHeight="1" x14ac:dyDescent="0.2">
      <c r="B298" s="14" t="s">
        <v>289</v>
      </c>
      <c r="C298" s="123"/>
      <c r="D298" s="124" t="str">
        <f>$D$12</f>
        <v>Jahr 2019</v>
      </c>
      <c r="E298" s="192">
        <f t="shared" si="4"/>
        <v>0</v>
      </c>
      <c r="F298" s="193">
        <v>0</v>
      </c>
      <c r="G298" s="194">
        <v>0</v>
      </c>
      <c r="H298" s="200">
        <v>0</v>
      </c>
      <c r="I298" s="201">
        <v>0</v>
      </c>
    </row>
    <row r="299" spans="2:9" ht="12.75" customHeight="1" x14ac:dyDescent="0.2">
      <c r="B299" s="2"/>
      <c r="C299" s="82"/>
      <c r="D299" s="81" t="str">
        <f>$D$13</f>
        <v>Jahr 2018</v>
      </c>
      <c r="E299" s="196">
        <f t="shared" si="4"/>
        <v>0</v>
      </c>
      <c r="F299" s="197">
        <v>0</v>
      </c>
      <c r="G299" s="198">
        <v>0</v>
      </c>
      <c r="H299" s="200">
        <v>0</v>
      </c>
      <c r="I299" s="201">
        <v>0</v>
      </c>
    </row>
    <row r="300" spans="2:9" ht="12.75" customHeight="1" x14ac:dyDescent="0.2">
      <c r="B300" s="14" t="s">
        <v>290</v>
      </c>
      <c r="C300" s="123"/>
      <c r="D300" s="124" t="str">
        <f>$D$12</f>
        <v>Jahr 2019</v>
      </c>
      <c r="E300" s="192">
        <f t="shared" si="4"/>
        <v>0</v>
      </c>
      <c r="F300" s="193">
        <v>0</v>
      </c>
      <c r="G300" s="194">
        <v>0</v>
      </c>
      <c r="H300" s="200">
        <v>0</v>
      </c>
      <c r="I300" s="201">
        <v>0</v>
      </c>
    </row>
    <row r="301" spans="2:9" ht="12.75" customHeight="1" x14ac:dyDescent="0.2">
      <c r="B301" s="2"/>
      <c r="C301" s="82"/>
      <c r="D301" s="81" t="str">
        <f>$D$13</f>
        <v>Jahr 2018</v>
      </c>
      <c r="E301" s="196">
        <f t="shared" si="4"/>
        <v>0</v>
      </c>
      <c r="F301" s="197">
        <v>0</v>
      </c>
      <c r="G301" s="198">
        <v>0</v>
      </c>
      <c r="H301" s="200">
        <v>0</v>
      </c>
      <c r="I301" s="201">
        <v>0</v>
      </c>
    </row>
    <row r="302" spans="2:9" ht="12.75" customHeight="1" x14ac:dyDescent="0.2">
      <c r="B302" s="14" t="s">
        <v>291</v>
      </c>
      <c r="C302" s="123"/>
      <c r="D302" s="124" t="str">
        <f>$D$12</f>
        <v>Jahr 2019</v>
      </c>
      <c r="E302" s="192">
        <f t="shared" si="4"/>
        <v>0</v>
      </c>
      <c r="F302" s="193">
        <v>0</v>
      </c>
      <c r="G302" s="194">
        <v>0</v>
      </c>
      <c r="H302" s="200">
        <v>0</v>
      </c>
      <c r="I302" s="201">
        <v>0</v>
      </c>
    </row>
    <row r="303" spans="2:9" ht="12.75" customHeight="1" x14ac:dyDescent="0.2">
      <c r="B303" s="2"/>
      <c r="C303" s="82"/>
      <c r="D303" s="81" t="str">
        <f>$D$13</f>
        <v>Jahr 2018</v>
      </c>
      <c r="E303" s="196">
        <f t="shared" si="4"/>
        <v>0</v>
      </c>
      <c r="F303" s="197">
        <v>0</v>
      </c>
      <c r="G303" s="198">
        <v>0</v>
      </c>
      <c r="H303" s="200">
        <v>0</v>
      </c>
      <c r="I303" s="201">
        <v>0</v>
      </c>
    </row>
    <row r="304" spans="2:9" ht="12.75" customHeight="1" x14ac:dyDescent="0.2">
      <c r="B304" s="14" t="s">
        <v>292</v>
      </c>
      <c r="C304" s="123"/>
      <c r="D304" s="124" t="str">
        <f>$D$12</f>
        <v>Jahr 2019</v>
      </c>
      <c r="E304" s="192">
        <f t="shared" si="4"/>
        <v>0</v>
      </c>
      <c r="F304" s="193">
        <v>0</v>
      </c>
      <c r="G304" s="194">
        <v>0</v>
      </c>
      <c r="H304" s="200">
        <v>0</v>
      </c>
      <c r="I304" s="201">
        <v>0</v>
      </c>
    </row>
    <row r="305" spans="2:9" ht="12.75" customHeight="1" x14ac:dyDescent="0.2">
      <c r="B305" s="2"/>
      <c r="C305" s="82"/>
      <c r="D305" s="81" t="str">
        <f>$D$13</f>
        <v>Jahr 2018</v>
      </c>
      <c r="E305" s="196">
        <f t="shared" si="4"/>
        <v>0</v>
      </c>
      <c r="F305" s="197">
        <v>0</v>
      </c>
      <c r="G305" s="198">
        <v>0</v>
      </c>
      <c r="H305" s="200">
        <v>0</v>
      </c>
      <c r="I305" s="201">
        <v>0</v>
      </c>
    </row>
    <row r="306" spans="2:9" ht="12.75" customHeight="1" x14ac:dyDescent="0.2">
      <c r="B306" s="14" t="s">
        <v>293</v>
      </c>
      <c r="C306" s="123"/>
      <c r="D306" s="124" t="str">
        <f>$D$12</f>
        <v>Jahr 2019</v>
      </c>
      <c r="E306" s="192">
        <f t="shared" si="4"/>
        <v>0</v>
      </c>
      <c r="F306" s="193">
        <v>0</v>
      </c>
      <c r="G306" s="194">
        <v>0</v>
      </c>
      <c r="H306" s="200">
        <v>0</v>
      </c>
      <c r="I306" s="201">
        <v>0</v>
      </c>
    </row>
    <row r="307" spans="2:9" ht="12.75" customHeight="1" x14ac:dyDescent="0.2">
      <c r="B307" s="2"/>
      <c r="C307" s="82"/>
      <c r="D307" s="81" t="str">
        <f>$D$13</f>
        <v>Jahr 2018</v>
      </c>
      <c r="E307" s="196">
        <f t="shared" si="4"/>
        <v>0</v>
      </c>
      <c r="F307" s="197">
        <v>0</v>
      </c>
      <c r="G307" s="198">
        <v>0</v>
      </c>
      <c r="H307" s="200">
        <v>0</v>
      </c>
      <c r="I307" s="201">
        <v>0</v>
      </c>
    </row>
    <row r="308" spans="2:9" ht="12.75" customHeight="1" x14ac:dyDescent="0.2">
      <c r="B308" s="14" t="s">
        <v>294</v>
      </c>
      <c r="C308" s="123"/>
      <c r="D308" s="124" t="str">
        <f>$D$12</f>
        <v>Jahr 2019</v>
      </c>
      <c r="E308" s="192">
        <f t="shared" si="4"/>
        <v>0</v>
      </c>
      <c r="F308" s="193">
        <v>0</v>
      </c>
      <c r="G308" s="194">
        <v>0</v>
      </c>
      <c r="H308" s="200">
        <v>0</v>
      </c>
      <c r="I308" s="201">
        <v>0</v>
      </c>
    </row>
    <row r="309" spans="2:9" ht="12.75" customHeight="1" x14ac:dyDescent="0.2">
      <c r="B309" s="2"/>
      <c r="C309" s="82"/>
      <c r="D309" s="81" t="str">
        <f>$D$13</f>
        <v>Jahr 2018</v>
      </c>
      <c r="E309" s="196">
        <f t="shared" si="4"/>
        <v>0</v>
      </c>
      <c r="F309" s="197">
        <v>0</v>
      </c>
      <c r="G309" s="198">
        <v>0</v>
      </c>
      <c r="H309" s="200">
        <v>0</v>
      </c>
      <c r="I309" s="201">
        <v>0</v>
      </c>
    </row>
    <row r="310" spans="2:9" ht="12.75" customHeight="1" x14ac:dyDescent="0.2">
      <c r="B310" s="14" t="s">
        <v>295</v>
      </c>
      <c r="C310" s="123"/>
      <c r="D310" s="124" t="str">
        <f>$D$12</f>
        <v>Jahr 2019</v>
      </c>
      <c r="E310" s="192">
        <f t="shared" si="4"/>
        <v>0</v>
      </c>
      <c r="F310" s="193">
        <v>0</v>
      </c>
      <c r="G310" s="194">
        <v>0</v>
      </c>
      <c r="H310" s="200">
        <v>0</v>
      </c>
      <c r="I310" s="201">
        <v>0</v>
      </c>
    </row>
    <row r="311" spans="2:9" ht="12.75" customHeight="1" x14ac:dyDescent="0.2">
      <c r="B311" s="2"/>
      <c r="C311" s="82"/>
      <c r="D311" s="81" t="str">
        <f>$D$13</f>
        <v>Jahr 2018</v>
      </c>
      <c r="E311" s="196">
        <f t="shared" si="4"/>
        <v>0</v>
      </c>
      <c r="F311" s="197">
        <v>0</v>
      </c>
      <c r="G311" s="198">
        <v>0</v>
      </c>
      <c r="H311" s="200">
        <v>0</v>
      </c>
      <c r="I311" s="201">
        <v>0</v>
      </c>
    </row>
    <row r="312" spans="2:9" ht="12.75" customHeight="1" x14ac:dyDescent="0.2">
      <c r="B312" s="14" t="s">
        <v>110</v>
      </c>
      <c r="C312" s="123"/>
      <c r="D312" s="124" t="str">
        <f>$D$12</f>
        <v>Jahr 2019</v>
      </c>
      <c r="E312" s="192">
        <f t="shared" si="4"/>
        <v>0</v>
      </c>
      <c r="F312" s="193">
        <v>0</v>
      </c>
      <c r="G312" s="194">
        <v>0</v>
      </c>
      <c r="H312" s="200">
        <v>0</v>
      </c>
      <c r="I312" s="201">
        <v>0</v>
      </c>
    </row>
    <row r="313" spans="2:9" ht="12.75" customHeight="1" x14ac:dyDescent="0.2">
      <c r="B313" s="2"/>
      <c r="C313" s="82"/>
      <c r="D313" s="81" t="str">
        <f>$D$13</f>
        <v>Jahr 2018</v>
      </c>
      <c r="E313" s="196">
        <f t="shared" si="4"/>
        <v>0</v>
      </c>
      <c r="F313" s="197">
        <v>0</v>
      </c>
      <c r="G313" s="198">
        <v>0</v>
      </c>
      <c r="H313" s="200">
        <v>0</v>
      </c>
      <c r="I313" s="201">
        <v>0</v>
      </c>
    </row>
    <row r="314" spans="2:9" ht="12.75" customHeight="1" x14ac:dyDescent="0.2">
      <c r="B314" s="14" t="s">
        <v>112</v>
      </c>
      <c r="C314" s="123"/>
      <c r="D314" s="124" t="str">
        <f>$D$12</f>
        <v>Jahr 2019</v>
      </c>
      <c r="E314" s="192">
        <f t="shared" si="4"/>
        <v>0</v>
      </c>
      <c r="F314" s="193">
        <v>0</v>
      </c>
      <c r="G314" s="194">
        <v>0</v>
      </c>
      <c r="H314" s="200">
        <v>0</v>
      </c>
      <c r="I314" s="201">
        <v>0</v>
      </c>
    </row>
    <row r="315" spans="2:9" ht="12.75" customHeight="1" x14ac:dyDescent="0.2">
      <c r="B315" s="2"/>
      <c r="C315" s="82"/>
      <c r="D315" s="81" t="str">
        <f>$D$13</f>
        <v>Jahr 2018</v>
      </c>
      <c r="E315" s="196">
        <f t="shared" si="4"/>
        <v>0</v>
      </c>
      <c r="F315" s="197">
        <v>0</v>
      </c>
      <c r="G315" s="198">
        <v>0</v>
      </c>
      <c r="H315" s="200">
        <v>0</v>
      </c>
      <c r="I315" s="201">
        <v>0</v>
      </c>
    </row>
    <row r="316" spans="2:9" ht="12.75" customHeight="1" x14ac:dyDescent="0.2">
      <c r="B316" s="14" t="s">
        <v>296</v>
      </c>
      <c r="C316" s="123"/>
      <c r="D316" s="124" t="str">
        <f>$D$12</f>
        <v>Jahr 2019</v>
      </c>
      <c r="E316" s="192">
        <f t="shared" si="4"/>
        <v>0</v>
      </c>
      <c r="F316" s="193">
        <v>0</v>
      </c>
      <c r="G316" s="194">
        <v>0</v>
      </c>
      <c r="H316" s="200">
        <v>0</v>
      </c>
      <c r="I316" s="201">
        <v>0</v>
      </c>
    </row>
    <row r="317" spans="2:9" ht="12.75" customHeight="1" x14ac:dyDescent="0.2">
      <c r="B317" s="2"/>
      <c r="C317" s="82"/>
      <c r="D317" s="81" t="str">
        <f>$D$13</f>
        <v>Jahr 2018</v>
      </c>
      <c r="E317" s="196">
        <f t="shared" si="4"/>
        <v>0</v>
      </c>
      <c r="F317" s="197">
        <v>0</v>
      </c>
      <c r="G317" s="198">
        <v>0</v>
      </c>
      <c r="H317" s="200">
        <v>0</v>
      </c>
      <c r="I317" s="201">
        <v>0</v>
      </c>
    </row>
    <row r="318" spans="2:9" ht="12.75" customHeight="1" x14ac:dyDescent="0.2">
      <c r="B318" s="14" t="s">
        <v>297</v>
      </c>
      <c r="C318" s="123"/>
      <c r="D318" s="124" t="str">
        <f>$D$12</f>
        <v>Jahr 2019</v>
      </c>
      <c r="E318" s="192">
        <f t="shared" si="4"/>
        <v>0</v>
      </c>
      <c r="F318" s="193">
        <v>0</v>
      </c>
      <c r="G318" s="194">
        <v>0</v>
      </c>
      <c r="H318" s="200">
        <v>0</v>
      </c>
      <c r="I318" s="201">
        <v>0</v>
      </c>
    </row>
    <row r="319" spans="2:9" ht="12.75" customHeight="1" x14ac:dyDescent="0.2">
      <c r="B319" s="2"/>
      <c r="C319" s="82"/>
      <c r="D319" s="81" t="str">
        <f>$D$13</f>
        <v>Jahr 2018</v>
      </c>
      <c r="E319" s="196">
        <f t="shared" si="4"/>
        <v>0</v>
      </c>
      <c r="F319" s="197">
        <v>0</v>
      </c>
      <c r="G319" s="198">
        <v>0</v>
      </c>
      <c r="H319" s="200">
        <v>0</v>
      </c>
      <c r="I319" s="201">
        <v>0</v>
      </c>
    </row>
    <row r="320" spans="2:9" ht="12.75" customHeight="1" x14ac:dyDescent="0.2">
      <c r="B320" s="14" t="s">
        <v>114</v>
      </c>
      <c r="C320" s="123"/>
      <c r="D320" s="124" t="str">
        <f>$D$12</f>
        <v>Jahr 2019</v>
      </c>
      <c r="E320" s="192">
        <f t="shared" si="4"/>
        <v>0</v>
      </c>
      <c r="F320" s="193">
        <v>0</v>
      </c>
      <c r="G320" s="194">
        <v>0</v>
      </c>
      <c r="H320" s="200">
        <v>0</v>
      </c>
      <c r="I320" s="201">
        <v>0</v>
      </c>
    </row>
    <row r="321" spans="2:9" ht="12.75" customHeight="1" x14ac:dyDescent="0.2">
      <c r="B321" s="2"/>
      <c r="C321" s="82"/>
      <c r="D321" s="81" t="str">
        <f>$D$13</f>
        <v>Jahr 2018</v>
      </c>
      <c r="E321" s="196">
        <f t="shared" si="4"/>
        <v>0</v>
      </c>
      <c r="F321" s="197">
        <v>0</v>
      </c>
      <c r="G321" s="198">
        <v>0</v>
      </c>
      <c r="H321" s="200">
        <v>0</v>
      </c>
      <c r="I321" s="201">
        <v>0</v>
      </c>
    </row>
    <row r="322" spans="2:9" ht="12.75" customHeight="1" x14ac:dyDescent="0.2">
      <c r="B322" s="14" t="s">
        <v>298</v>
      </c>
      <c r="C322" s="123"/>
      <c r="D322" s="124" t="str">
        <f>$D$12</f>
        <v>Jahr 2019</v>
      </c>
      <c r="E322" s="192">
        <f t="shared" si="4"/>
        <v>0</v>
      </c>
      <c r="F322" s="193">
        <v>0</v>
      </c>
      <c r="G322" s="194">
        <v>0</v>
      </c>
      <c r="H322" s="200">
        <v>0</v>
      </c>
      <c r="I322" s="201">
        <v>0</v>
      </c>
    </row>
    <row r="323" spans="2:9" ht="12.75" customHeight="1" x14ac:dyDescent="0.2">
      <c r="B323" s="2"/>
      <c r="C323" s="82"/>
      <c r="D323" s="81" t="str">
        <f>$D$13</f>
        <v>Jahr 2018</v>
      </c>
      <c r="E323" s="196">
        <f t="shared" si="4"/>
        <v>0</v>
      </c>
      <c r="F323" s="197">
        <v>0</v>
      </c>
      <c r="G323" s="198">
        <v>0</v>
      </c>
      <c r="H323" s="200">
        <v>0</v>
      </c>
      <c r="I323" s="201">
        <v>0</v>
      </c>
    </row>
    <row r="324" spans="2:9" ht="12.75" customHeight="1" x14ac:dyDescent="0.2">
      <c r="B324" s="14" t="s">
        <v>299</v>
      </c>
      <c r="C324" s="123"/>
      <c r="D324" s="124" t="str">
        <f>$D$12</f>
        <v>Jahr 2019</v>
      </c>
      <c r="E324" s="192">
        <f t="shared" si="4"/>
        <v>0</v>
      </c>
      <c r="F324" s="193">
        <v>0</v>
      </c>
      <c r="G324" s="194">
        <v>0</v>
      </c>
      <c r="H324" s="200">
        <v>0</v>
      </c>
      <c r="I324" s="201">
        <v>0</v>
      </c>
    </row>
    <row r="325" spans="2:9" ht="12.75" customHeight="1" x14ac:dyDescent="0.2">
      <c r="B325" s="2"/>
      <c r="C325" s="82"/>
      <c r="D325" s="81" t="str">
        <f>$D$13</f>
        <v>Jahr 2018</v>
      </c>
      <c r="E325" s="196">
        <f t="shared" si="4"/>
        <v>0</v>
      </c>
      <c r="F325" s="197">
        <v>0</v>
      </c>
      <c r="G325" s="198">
        <v>0</v>
      </c>
      <c r="H325" s="200">
        <v>0</v>
      </c>
      <c r="I325" s="201">
        <v>0</v>
      </c>
    </row>
    <row r="326" spans="2:9" ht="12.75" customHeight="1" x14ac:dyDescent="0.2">
      <c r="B326" s="14" t="s">
        <v>300</v>
      </c>
      <c r="C326" s="123"/>
      <c r="D326" s="124" t="str">
        <f>$D$12</f>
        <v>Jahr 2019</v>
      </c>
      <c r="E326" s="192">
        <f t="shared" si="4"/>
        <v>0</v>
      </c>
      <c r="F326" s="193">
        <v>0</v>
      </c>
      <c r="G326" s="194">
        <v>0</v>
      </c>
      <c r="H326" s="200">
        <v>0</v>
      </c>
      <c r="I326" s="201">
        <v>0</v>
      </c>
    </row>
    <row r="327" spans="2:9" ht="12.75" customHeight="1" x14ac:dyDescent="0.2">
      <c r="B327" s="2"/>
      <c r="C327" s="82"/>
      <c r="D327" s="81" t="str">
        <f>$D$13</f>
        <v>Jahr 2018</v>
      </c>
      <c r="E327" s="196">
        <f t="shared" si="4"/>
        <v>0</v>
      </c>
      <c r="F327" s="197">
        <v>0</v>
      </c>
      <c r="G327" s="198">
        <v>0</v>
      </c>
      <c r="H327" s="200">
        <v>0</v>
      </c>
      <c r="I327" s="201">
        <v>0</v>
      </c>
    </row>
    <row r="328" spans="2:9" ht="12.75" customHeight="1" x14ac:dyDescent="0.2">
      <c r="B328" s="14" t="s">
        <v>301</v>
      </c>
      <c r="C328" s="123"/>
      <c r="D328" s="124" t="str">
        <f>$D$12</f>
        <v>Jahr 2019</v>
      </c>
      <c r="E328" s="192">
        <f t="shared" si="4"/>
        <v>0</v>
      </c>
      <c r="F328" s="193">
        <v>0</v>
      </c>
      <c r="G328" s="194">
        <v>0</v>
      </c>
      <c r="H328" s="200">
        <v>0</v>
      </c>
      <c r="I328" s="201">
        <v>0</v>
      </c>
    </row>
    <row r="329" spans="2:9" ht="12.75" customHeight="1" x14ac:dyDescent="0.2">
      <c r="B329" s="2"/>
      <c r="C329" s="82"/>
      <c r="D329" s="81" t="str">
        <f>$D$13</f>
        <v>Jahr 2018</v>
      </c>
      <c r="E329" s="196">
        <f t="shared" si="4"/>
        <v>0</v>
      </c>
      <c r="F329" s="197">
        <v>0</v>
      </c>
      <c r="G329" s="198">
        <v>0</v>
      </c>
      <c r="H329" s="200">
        <v>0</v>
      </c>
      <c r="I329" s="201">
        <v>0</v>
      </c>
    </row>
    <row r="330" spans="2:9" ht="12.75" customHeight="1" x14ac:dyDescent="0.2">
      <c r="B330" s="14" t="s">
        <v>302</v>
      </c>
      <c r="C330" s="123"/>
      <c r="D330" s="124" t="str">
        <f>$D$12</f>
        <v>Jahr 2019</v>
      </c>
      <c r="E330" s="192">
        <f t="shared" si="4"/>
        <v>0</v>
      </c>
      <c r="F330" s="193">
        <v>0</v>
      </c>
      <c r="G330" s="194">
        <v>0</v>
      </c>
      <c r="H330" s="200">
        <v>0</v>
      </c>
      <c r="I330" s="201">
        <v>0</v>
      </c>
    </row>
    <row r="331" spans="2:9" ht="12.75" customHeight="1" x14ac:dyDescent="0.2">
      <c r="B331" s="2"/>
      <c r="C331" s="82"/>
      <c r="D331" s="81" t="str">
        <f>$D$13</f>
        <v>Jahr 2018</v>
      </c>
      <c r="E331" s="196">
        <f t="shared" si="4"/>
        <v>0</v>
      </c>
      <c r="F331" s="197">
        <v>0</v>
      </c>
      <c r="G331" s="198">
        <v>0</v>
      </c>
      <c r="H331" s="200">
        <v>0</v>
      </c>
      <c r="I331" s="201">
        <v>0</v>
      </c>
    </row>
    <row r="332" spans="2:9" ht="12.75" customHeight="1" x14ac:dyDescent="0.2">
      <c r="B332" s="14" t="s">
        <v>303</v>
      </c>
      <c r="C332" s="123"/>
      <c r="D332" s="124" t="str">
        <f>$D$12</f>
        <v>Jahr 2019</v>
      </c>
      <c r="E332" s="192">
        <f t="shared" ref="E332:E395" si="5">SUM(F332:G332)</f>
        <v>0</v>
      </c>
      <c r="F332" s="193">
        <v>0</v>
      </c>
      <c r="G332" s="194">
        <v>0</v>
      </c>
      <c r="H332" s="200">
        <v>0</v>
      </c>
      <c r="I332" s="201">
        <v>0</v>
      </c>
    </row>
    <row r="333" spans="2:9" ht="12.75" customHeight="1" x14ac:dyDescent="0.2">
      <c r="B333" s="2"/>
      <c r="C333" s="82"/>
      <c r="D333" s="81" t="str">
        <f>$D$13</f>
        <v>Jahr 2018</v>
      </c>
      <c r="E333" s="196">
        <f t="shared" si="5"/>
        <v>0</v>
      </c>
      <c r="F333" s="197">
        <v>0</v>
      </c>
      <c r="G333" s="198">
        <v>0</v>
      </c>
      <c r="H333" s="200">
        <v>0</v>
      </c>
      <c r="I333" s="201">
        <v>0</v>
      </c>
    </row>
    <row r="334" spans="2:9" ht="12.75" customHeight="1" x14ac:dyDescent="0.2">
      <c r="B334" s="14" t="s">
        <v>304</v>
      </c>
      <c r="C334" s="123"/>
      <c r="D334" s="124" t="str">
        <f>$D$12</f>
        <v>Jahr 2019</v>
      </c>
      <c r="E334" s="192">
        <f t="shared" si="5"/>
        <v>0</v>
      </c>
      <c r="F334" s="193">
        <v>0</v>
      </c>
      <c r="G334" s="194">
        <v>0</v>
      </c>
      <c r="H334" s="200">
        <v>0</v>
      </c>
      <c r="I334" s="201">
        <v>0</v>
      </c>
    </row>
    <row r="335" spans="2:9" ht="12.75" customHeight="1" x14ac:dyDescent="0.2">
      <c r="B335" s="2"/>
      <c r="C335" s="82"/>
      <c r="D335" s="81" t="str">
        <f>$D$13</f>
        <v>Jahr 2018</v>
      </c>
      <c r="E335" s="196">
        <f t="shared" si="5"/>
        <v>0</v>
      </c>
      <c r="F335" s="197">
        <v>0</v>
      </c>
      <c r="G335" s="198">
        <v>0</v>
      </c>
      <c r="H335" s="200">
        <v>0</v>
      </c>
      <c r="I335" s="201">
        <v>0</v>
      </c>
    </row>
    <row r="336" spans="2:9" ht="12.75" customHeight="1" x14ac:dyDescent="0.2">
      <c r="B336" s="14" t="s">
        <v>116</v>
      </c>
      <c r="C336" s="123"/>
      <c r="D336" s="124" t="str">
        <f>$D$12</f>
        <v>Jahr 2019</v>
      </c>
      <c r="E336" s="192">
        <f t="shared" si="5"/>
        <v>0</v>
      </c>
      <c r="F336" s="193">
        <v>0</v>
      </c>
      <c r="G336" s="194">
        <v>0</v>
      </c>
      <c r="H336" s="200">
        <v>0</v>
      </c>
      <c r="I336" s="201">
        <v>0</v>
      </c>
    </row>
    <row r="337" spans="2:9" ht="12.75" customHeight="1" x14ac:dyDescent="0.2">
      <c r="B337" s="2"/>
      <c r="C337" s="82"/>
      <c r="D337" s="81" t="str">
        <f>$D$13</f>
        <v>Jahr 2018</v>
      </c>
      <c r="E337" s="196">
        <f t="shared" si="5"/>
        <v>0</v>
      </c>
      <c r="F337" s="197">
        <v>0</v>
      </c>
      <c r="G337" s="198">
        <v>0</v>
      </c>
      <c r="H337" s="200">
        <v>0</v>
      </c>
      <c r="I337" s="201">
        <v>0</v>
      </c>
    </row>
    <row r="338" spans="2:9" ht="12.75" customHeight="1" x14ac:dyDescent="0.2">
      <c r="B338" s="14" t="s">
        <v>136</v>
      </c>
      <c r="C338" s="123"/>
      <c r="D338" s="124" t="str">
        <f>$D$12</f>
        <v>Jahr 2019</v>
      </c>
      <c r="E338" s="192">
        <f t="shared" si="5"/>
        <v>0</v>
      </c>
      <c r="F338" s="193">
        <v>0</v>
      </c>
      <c r="G338" s="194">
        <v>0</v>
      </c>
      <c r="H338" s="200">
        <v>0</v>
      </c>
      <c r="I338" s="201">
        <v>0</v>
      </c>
    </row>
    <row r="339" spans="2:9" ht="12.75" customHeight="1" x14ac:dyDescent="0.2">
      <c r="B339" s="2"/>
      <c r="C339" s="82"/>
      <c r="D339" s="81" t="str">
        <f>$D$13</f>
        <v>Jahr 2018</v>
      </c>
      <c r="E339" s="196">
        <f t="shared" si="5"/>
        <v>0</v>
      </c>
      <c r="F339" s="197">
        <v>0</v>
      </c>
      <c r="G339" s="198">
        <v>0</v>
      </c>
      <c r="H339" s="200">
        <v>0</v>
      </c>
      <c r="I339" s="201">
        <v>0</v>
      </c>
    </row>
    <row r="340" spans="2:9" ht="12.75" customHeight="1" x14ac:dyDescent="0.2">
      <c r="B340" s="14" t="s">
        <v>305</v>
      </c>
      <c r="C340" s="123"/>
      <c r="D340" s="124" t="str">
        <f>$D$12</f>
        <v>Jahr 2019</v>
      </c>
      <c r="E340" s="192">
        <f t="shared" si="5"/>
        <v>0</v>
      </c>
      <c r="F340" s="193">
        <v>0</v>
      </c>
      <c r="G340" s="194">
        <v>0</v>
      </c>
      <c r="H340" s="200">
        <v>0</v>
      </c>
      <c r="I340" s="201">
        <v>0</v>
      </c>
    </row>
    <row r="341" spans="2:9" ht="12.75" customHeight="1" x14ac:dyDescent="0.2">
      <c r="B341" s="2"/>
      <c r="C341" s="82"/>
      <c r="D341" s="81" t="str">
        <f>$D$13</f>
        <v>Jahr 2018</v>
      </c>
      <c r="E341" s="196">
        <f t="shared" si="5"/>
        <v>0</v>
      </c>
      <c r="F341" s="197">
        <v>0</v>
      </c>
      <c r="G341" s="198">
        <v>0</v>
      </c>
      <c r="H341" s="200">
        <v>0</v>
      </c>
      <c r="I341" s="201">
        <v>0</v>
      </c>
    </row>
    <row r="342" spans="2:9" ht="12.75" customHeight="1" x14ac:dyDescent="0.2">
      <c r="B342" s="14" t="s">
        <v>306</v>
      </c>
      <c r="C342" s="123"/>
      <c r="D342" s="124" t="str">
        <f>$D$12</f>
        <v>Jahr 2019</v>
      </c>
      <c r="E342" s="192">
        <f t="shared" si="5"/>
        <v>0</v>
      </c>
      <c r="F342" s="193">
        <v>0</v>
      </c>
      <c r="G342" s="194">
        <v>0</v>
      </c>
      <c r="H342" s="200">
        <v>0</v>
      </c>
      <c r="I342" s="201">
        <v>0</v>
      </c>
    </row>
    <row r="343" spans="2:9" ht="12.75" customHeight="1" x14ac:dyDescent="0.2">
      <c r="B343" s="2"/>
      <c r="C343" s="82"/>
      <c r="D343" s="81" t="str">
        <f>$D$13</f>
        <v>Jahr 2018</v>
      </c>
      <c r="E343" s="196">
        <f t="shared" si="5"/>
        <v>0</v>
      </c>
      <c r="F343" s="197">
        <v>0</v>
      </c>
      <c r="G343" s="198">
        <v>0</v>
      </c>
      <c r="H343" s="200">
        <v>0</v>
      </c>
      <c r="I343" s="201">
        <v>0</v>
      </c>
    </row>
    <row r="344" spans="2:9" ht="12.75" customHeight="1" x14ac:dyDescent="0.2">
      <c r="B344" s="14" t="s">
        <v>307</v>
      </c>
      <c r="C344" s="123"/>
      <c r="D344" s="124" t="str">
        <f>$D$12</f>
        <v>Jahr 2019</v>
      </c>
      <c r="E344" s="192">
        <f t="shared" si="5"/>
        <v>0</v>
      </c>
      <c r="F344" s="193">
        <v>0</v>
      </c>
      <c r="G344" s="194">
        <v>0</v>
      </c>
      <c r="H344" s="200">
        <v>0</v>
      </c>
      <c r="I344" s="201">
        <v>0</v>
      </c>
    </row>
    <row r="345" spans="2:9" ht="12.75" customHeight="1" x14ac:dyDescent="0.2">
      <c r="B345" s="2"/>
      <c r="C345" s="82"/>
      <c r="D345" s="81" t="str">
        <f>$D$13</f>
        <v>Jahr 2018</v>
      </c>
      <c r="E345" s="196">
        <f t="shared" si="5"/>
        <v>0</v>
      </c>
      <c r="F345" s="197">
        <v>0</v>
      </c>
      <c r="G345" s="198">
        <v>0</v>
      </c>
      <c r="H345" s="200">
        <v>0</v>
      </c>
      <c r="I345" s="201">
        <v>0</v>
      </c>
    </row>
    <row r="346" spans="2:9" ht="12.75" customHeight="1" x14ac:dyDescent="0.2">
      <c r="B346" s="14" t="s">
        <v>308</v>
      </c>
      <c r="C346" s="123"/>
      <c r="D346" s="124" t="str">
        <f>$D$12</f>
        <v>Jahr 2019</v>
      </c>
      <c r="E346" s="192">
        <f t="shared" si="5"/>
        <v>0</v>
      </c>
      <c r="F346" s="193">
        <v>0</v>
      </c>
      <c r="G346" s="194">
        <v>0</v>
      </c>
      <c r="H346" s="200">
        <v>0</v>
      </c>
      <c r="I346" s="201">
        <v>0</v>
      </c>
    </row>
    <row r="347" spans="2:9" ht="12.75" customHeight="1" x14ac:dyDescent="0.2">
      <c r="B347" s="2"/>
      <c r="C347" s="82"/>
      <c r="D347" s="81" t="str">
        <f>$D$13</f>
        <v>Jahr 2018</v>
      </c>
      <c r="E347" s="196">
        <f t="shared" si="5"/>
        <v>0</v>
      </c>
      <c r="F347" s="197">
        <v>0</v>
      </c>
      <c r="G347" s="198">
        <v>0</v>
      </c>
      <c r="H347" s="200">
        <v>0</v>
      </c>
      <c r="I347" s="201">
        <v>0</v>
      </c>
    </row>
    <row r="348" spans="2:9" ht="12.75" customHeight="1" x14ac:dyDescent="0.2">
      <c r="B348" s="14" t="s">
        <v>309</v>
      </c>
      <c r="C348" s="123"/>
      <c r="D348" s="124" t="str">
        <f>$D$12</f>
        <v>Jahr 2019</v>
      </c>
      <c r="E348" s="192">
        <f t="shared" si="5"/>
        <v>0</v>
      </c>
      <c r="F348" s="193">
        <v>0</v>
      </c>
      <c r="G348" s="194">
        <v>0</v>
      </c>
      <c r="H348" s="200">
        <v>0</v>
      </c>
      <c r="I348" s="201">
        <v>0</v>
      </c>
    </row>
    <row r="349" spans="2:9" ht="12.75" customHeight="1" x14ac:dyDescent="0.2">
      <c r="B349" s="2"/>
      <c r="C349" s="82"/>
      <c r="D349" s="81" t="str">
        <f>$D$13</f>
        <v>Jahr 2018</v>
      </c>
      <c r="E349" s="196">
        <f t="shared" si="5"/>
        <v>0</v>
      </c>
      <c r="F349" s="197">
        <v>0</v>
      </c>
      <c r="G349" s="198">
        <v>0</v>
      </c>
      <c r="H349" s="200">
        <v>0</v>
      </c>
      <c r="I349" s="201">
        <v>0</v>
      </c>
    </row>
    <row r="350" spans="2:9" ht="12.75" customHeight="1" x14ac:dyDescent="0.2">
      <c r="B350" s="14" t="s">
        <v>310</v>
      </c>
      <c r="C350" s="123"/>
      <c r="D350" s="124" t="str">
        <f>$D$12</f>
        <v>Jahr 2019</v>
      </c>
      <c r="E350" s="192">
        <f t="shared" si="5"/>
        <v>0</v>
      </c>
      <c r="F350" s="193">
        <v>0</v>
      </c>
      <c r="G350" s="194">
        <v>0</v>
      </c>
      <c r="H350" s="200">
        <v>0</v>
      </c>
      <c r="I350" s="201">
        <v>0</v>
      </c>
    </row>
    <row r="351" spans="2:9" ht="12.75" customHeight="1" x14ac:dyDescent="0.2">
      <c r="B351" s="2"/>
      <c r="C351" s="82"/>
      <c r="D351" s="81" t="str">
        <f>$D$13</f>
        <v>Jahr 2018</v>
      </c>
      <c r="E351" s="196">
        <f t="shared" si="5"/>
        <v>0</v>
      </c>
      <c r="F351" s="197">
        <v>0</v>
      </c>
      <c r="G351" s="198">
        <v>0</v>
      </c>
      <c r="H351" s="200">
        <v>0</v>
      </c>
      <c r="I351" s="201">
        <v>0</v>
      </c>
    </row>
    <row r="352" spans="2:9" ht="12.75" customHeight="1" x14ac:dyDescent="0.2">
      <c r="B352" s="14" t="s">
        <v>118</v>
      </c>
      <c r="C352" s="123"/>
      <c r="D352" s="124" t="str">
        <f>$D$12</f>
        <v>Jahr 2019</v>
      </c>
      <c r="E352" s="192">
        <f t="shared" si="5"/>
        <v>0</v>
      </c>
      <c r="F352" s="193">
        <v>0</v>
      </c>
      <c r="G352" s="194">
        <v>0</v>
      </c>
      <c r="H352" s="200">
        <v>0</v>
      </c>
      <c r="I352" s="201">
        <v>0</v>
      </c>
    </row>
    <row r="353" spans="2:9" ht="12.75" customHeight="1" x14ac:dyDescent="0.2">
      <c r="B353" s="2"/>
      <c r="C353" s="82"/>
      <c r="D353" s="81" t="str">
        <f>$D$13</f>
        <v>Jahr 2018</v>
      </c>
      <c r="E353" s="196">
        <f t="shared" si="5"/>
        <v>0</v>
      </c>
      <c r="F353" s="197">
        <v>0</v>
      </c>
      <c r="G353" s="198">
        <v>0</v>
      </c>
      <c r="H353" s="200">
        <v>0</v>
      </c>
      <c r="I353" s="201">
        <v>0</v>
      </c>
    </row>
    <row r="354" spans="2:9" ht="12.75" customHeight="1" x14ac:dyDescent="0.2">
      <c r="B354" s="14" t="s">
        <v>120</v>
      </c>
      <c r="C354" s="123"/>
      <c r="D354" s="124" t="str">
        <f>$D$12</f>
        <v>Jahr 2019</v>
      </c>
      <c r="E354" s="192">
        <f t="shared" si="5"/>
        <v>0</v>
      </c>
      <c r="F354" s="193">
        <v>0</v>
      </c>
      <c r="G354" s="194">
        <v>0</v>
      </c>
      <c r="H354" s="200">
        <v>0</v>
      </c>
      <c r="I354" s="201">
        <v>0</v>
      </c>
    </row>
    <row r="355" spans="2:9" ht="12.75" customHeight="1" x14ac:dyDescent="0.2">
      <c r="B355" s="2"/>
      <c r="C355" s="82"/>
      <c r="D355" s="81" t="str">
        <f>$D$13</f>
        <v>Jahr 2018</v>
      </c>
      <c r="E355" s="196">
        <f t="shared" si="5"/>
        <v>0</v>
      </c>
      <c r="F355" s="197">
        <v>0</v>
      </c>
      <c r="G355" s="198">
        <v>0</v>
      </c>
      <c r="H355" s="200">
        <v>0</v>
      </c>
      <c r="I355" s="201">
        <v>0</v>
      </c>
    </row>
    <row r="356" spans="2:9" ht="12.75" customHeight="1" x14ac:dyDescent="0.2">
      <c r="B356" s="14" t="s">
        <v>311</v>
      </c>
      <c r="C356" s="123"/>
      <c r="D356" s="124" t="str">
        <f>$D$12</f>
        <v>Jahr 2019</v>
      </c>
      <c r="E356" s="192">
        <f t="shared" si="5"/>
        <v>0</v>
      </c>
      <c r="F356" s="193">
        <v>0</v>
      </c>
      <c r="G356" s="194">
        <v>0</v>
      </c>
      <c r="H356" s="200">
        <v>0</v>
      </c>
      <c r="I356" s="201">
        <v>0</v>
      </c>
    </row>
    <row r="357" spans="2:9" ht="12.75" customHeight="1" x14ac:dyDescent="0.2">
      <c r="B357" s="2"/>
      <c r="C357" s="82"/>
      <c r="D357" s="81" t="str">
        <f>$D$13</f>
        <v>Jahr 2018</v>
      </c>
      <c r="E357" s="196">
        <f t="shared" si="5"/>
        <v>0</v>
      </c>
      <c r="F357" s="197">
        <v>0</v>
      </c>
      <c r="G357" s="198">
        <v>0</v>
      </c>
      <c r="H357" s="200">
        <v>0</v>
      </c>
      <c r="I357" s="201">
        <v>0</v>
      </c>
    </row>
    <row r="358" spans="2:9" ht="12.75" customHeight="1" x14ac:dyDescent="0.2">
      <c r="B358" s="14" t="s">
        <v>122</v>
      </c>
      <c r="C358" s="123"/>
      <c r="D358" s="124" t="str">
        <f>$D$12</f>
        <v>Jahr 2019</v>
      </c>
      <c r="E358" s="192">
        <f t="shared" si="5"/>
        <v>0</v>
      </c>
      <c r="F358" s="193">
        <v>0</v>
      </c>
      <c r="G358" s="194">
        <v>0</v>
      </c>
      <c r="H358" s="200">
        <v>0</v>
      </c>
      <c r="I358" s="201">
        <v>0</v>
      </c>
    </row>
    <row r="359" spans="2:9" ht="12.75" customHeight="1" x14ac:dyDescent="0.2">
      <c r="B359" s="2"/>
      <c r="C359" s="82"/>
      <c r="D359" s="81" t="str">
        <f>$D$13</f>
        <v>Jahr 2018</v>
      </c>
      <c r="E359" s="196">
        <f t="shared" si="5"/>
        <v>0</v>
      </c>
      <c r="F359" s="197">
        <v>0</v>
      </c>
      <c r="G359" s="198">
        <v>0</v>
      </c>
      <c r="H359" s="200">
        <v>0</v>
      </c>
      <c r="I359" s="201">
        <v>0</v>
      </c>
    </row>
    <row r="360" spans="2:9" ht="12.75" customHeight="1" x14ac:dyDescent="0.2">
      <c r="B360" s="14" t="s">
        <v>312</v>
      </c>
      <c r="C360" s="123"/>
      <c r="D360" s="124" t="str">
        <f>$D$12</f>
        <v>Jahr 2019</v>
      </c>
      <c r="E360" s="192">
        <f t="shared" si="5"/>
        <v>0</v>
      </c>
      <c r="F360" s="193">
        <v>0</v>
      </c>
      <c r="G360" s="194">
        <v>0</v>
      </c>
      <c r="H360" s="200">
        <v>0</v>
      </c>
      <c r="I360" s="201">
        <v>0</v>
      </c>
    </row>
    <row r="361" spans="2:9" ht="12.75" customHeight="1" x14ac:dyDescent="0.2">
      <c r="B361" s="2"/>
      <c r="C361" s="82"/>
      <c r="D361" s="81" t="str">
        <f>$D$13</f>
        <v>Jahr 2018</v>
      </c>
      <c r="E361" s="196">
        <f t="shared" si="5"/>
        <v>0</v>
      </c>
      <c r="F361" s="197">
        <v>0</v>
      </c>
      <c r="G361" s="198">
        <v>0</v>
      </c>
      <c r="H361" s="200">
        <v>0</v>
      </c>
      <c r="I361" s="201">
        <v>0</v>
      </c>
    </row>
    <row r="362" spans="2:9" ht="12.75" customHeight="1" x14ac:dyDescent="0.2">
      <c r="B362" s="14" t="s">
        <v>313</v>
      </c>
      <c r="C362" s="123"/>
      <c r="D362" s="124" t="str">
        <f>$D$12</f>
        <v>Jahr 2019</v>
      </c>
      <c r="E362" s="192">
        <f t="shared" si="5"/>
        <v>0</v>
      </c>
      <c r="F362" s="193">
        <v>0</v>
      </c>
      <c r="G362" s="194">
        <v>0</v>
      </c>
      <c r="H362" s="200">
        <v>0</v>
      </c>
      <c r="I362" s="201">
        <v>0</v>
      </c>
    </row>
    <row r="363" spans="2:9" ht="12.75" customHeight="1" x14ac:dyDescent="0.2">
      <c r="B363" s="2"/>
      <c r="C363" s="82"/>
      <c r="D363" s="81" t="str">
        <f>$D$13</f>
        <v>Jahr 2018</v>
      </c>
      <c r="E363" s="196">
        <f t="shared" si="5"/>
        <v>0</v>
      </c>
      <c r="F363" s="197">
        <v>0</v>
      </c>
      <c r="G363" s="198">
        <v>0</v>
      </c>
      <c r="H363" s="200">
        <v>0</v>
      </c>
      <c r="I363" s="201">
        <v>0</v>
      </c>
    </row>
    <row r="364" spans="2:9" ht="12.75" customHeight="1" x14ac:dyDescent="0.2">
      <c r="B364" s="14" t="s">
        <v>314</v>
      </c>
      <c r="C364" s="123"/>
      <c r="D364" s="124" t="str">
        <f>$D$12</f>
        <v>Jahr 2019</v>
      </c>
      <c r="E364" s="192">
        <f t="shared" si="5"/>
        <v>0</v>
      </c>
      <c r="F364" s="193">
        <v>0</v>
      </c>
      <c r="G364" s="194">
        <v>0</v>
      </c>
      <c r="H364" s="200">
        <v>0</v>
      </c>
      <c r="I364" s="201">
        <v>0</v>
      </c>
    </row>
    <row r="365" spans="2:9" ht="12.75" customHeight="1" x14ac:dyDescent="0.2">
      <c r="B365" s="2"/>
      <c r="C365" s="82"/>
      <c r="D365" s="81" t="str">
        <f>$D$13</f>
        <v>Jahr 2018</v>
      </c>
      <c r="E365" s="196">
        <f t="shared" si="5"/>
        <v>0</v>
      </c>
      <c r="F365" s="197">
        <v>0</v>
      </c>
      <c r="G365" s="198">
        <v>0</v>
      </c>
      <c r="H365" s="200">
        <v>0</v>
      </c>
      <c r="I365" s="201">
        <v>0</v>
      </c>
    </row>
    <row r="366" spans="2:9" ht="12.75" customHeight="1" x14ac:dyDescent="0.2">
      <c r="B366" s="14" t="s">
        <v>315</v>
      </c>
      <c r="C366" s="123"/>
      <c r="D366" s="124" t="str">
        <f>$D$12</f>
        <v>Jahr 2019</v>
      </c>
      <c r="E366" s="192">
        <f t="shared" si="5"/>
        <v>0</v>
      </c>
      <c r="F366" s="193">
        <v>0</v>
      </c>
      <c r="G366" s="194">
        <v>0</v>
      </c>
      <c r="H366" s="200">
        <v>0</v>
      </c>
      <c r="I366" s="201">
        <v>0</v>
      </c>
    </row>
    <row r="367" spans="2:9" ht="12.75" customHeight="1" x14ac:dyDescent="0.2">
      <c r="B367" s="2"/>
      <c r="C367" s="82"/>
      <c r="D367" s="81" t="str">
        <f>$D$13</f>
        <v>Jahr 2018</v>
      </c>
      <c r="E367" s="196">
        <f t="shared" si="5"/>
        <v>0</v>
      </c>
      <c r="F367" s="197">
        <v>0</v>
      </c>
      <c r="G367" s="198">
        <v>0</v>
      </c>
      <c r="H367" s="200">
        <v>0</v>
      </c>
      <c r="I367" s="201">
        <v>0</v>
      </c>
    </row>
    <row r="368" spans="2:9" ht="12.75" customHeight="1" x14ac:dyDescent="0.2">
      <c r="B368" s="14" t="s">
        <v>316</v>
      </c>
      <c r="C368" s="123"/>
      <c r="D368" s="124" t="str">
        <f>$D$12</f>
        <v>Jahr 2019</v>
      </c>
      <c r="E368" s="192">
        <f t="shared" si="5"/>
        <v>0</v>
      </c>
      <c r="F368" s="193">
        <v>0</v>
      </c>
      <c r="G368" s="194">
        <v>0</v>
      </c>
      <c r="H368" s="200">
        <v>0</v>
      </c>
      <c r="I368" s="201">
        <v>0</v>
      </c>
    </row>
    <row r="369" spans="2:9" ht="12.75" customHeight="1" x14ac:dyDescent="0.2">
      <c r="B369" s="2"/>
      <c r="C369" s="82"/>
      <c r="D369" s="81" t="str">
        <f>$D$13</f>
        <v>Jahr 2018</v>
      </c>
      <c r="E369" s="196">
        <f t="shared" si="5"/>
        <v>0</v>
      </c>
      <c r="F369" s="197">
        <v>0</v>
      </c>
      <c r="G369" s="198">
        <v>0</v>
      </c>
      <c r="H369" s="200">
        <v>0</v>
      </c>
      <c r="I369" s="201">
        <v>0</v>
      </c>
    </row>
    <row r="370" spans="2:9" ht="12.75" customHeight="1" x14ac:dyDescent="0.2">
      <c r="B370" s="14" t="s">
        <v>317</v>
      </c>
      <c r="C370" s="123"/>
      <c r="D370" s="124" t="str">
        <f>$D$12</f>
        <v>Jahr 2019</v>
      </c>
      <c r="E370" s="192">
        <f t="shared" si="5"/>
        <v>0</v>
      </c>
      <c r="F370" s="193">
        <v>0</v>
      </c>
      <c r="G370" s="194">
        <v>0</v>
      </c>
      <c r="H370" s="200">
        <v>0</v>
      </c>
      <c r="I370" s="201">
        <v>0</v>
      </c>
    </row>
    <row r="371" spans="2:9" ht="12.75" customHeight="1" x14ac:dyDescent="0.2">
      <c r="B371" s="2"/>
      <c r="C371" s="82"/>
      <c r="D371" s="81" t="str">
        <f>$D$13</f>
        <v>Jahr 2018</v>
      </c>
      <c r="E371" s="196">
        <f t="shared" si="5"/>
        <v>0</v>
      </c>
      <c r="F371" s="197">
        <v>0</v>
      </c>
      <c r="G371" s="198">
        <v>0</v>
      </c>
      <c r="H371" s="200">
        <v>0</v>
      </c>
      <c r="I371" s="201">
        <v>0</v>
      </c>
    </row>
    <row r="372" spans="2:9" ht="12.75" customHeight="1" x14ac:dyDescent="0.2">
      <c r="B372" s="14" t="s">
        <v>318</v>
      </c>
      <c r="C372" s="123"/>
      <c r="D372" s="124" t="str">
        <f>$D$12</f>
        <v>Jahr 2019</v>
      </c>
      <c r="E372" s="192">
        <f t="shared" si="5"/>
        <v>0</v>
      </c>
      <c r="F372" s="193">
        <v>0</v>
      </c>
      <c r="G372" s="194">
        <v>0</v>
      </c>
      <c r="H372" s="200">
        <v>0</v>
      </c>
      <c r="I372" s="201">
        <v>0</v>
      </c>
    </row>
    <row r="373" spans="2:9" ht="12.75" customHeight="1" x14ac:dyDescent="0.2">
      <c r="B373" s="2"/>
      <c r="C373" s="82"/>
      <c r="D373" s="81" t="str">
        <f>$D$13</f>
        <v>Jahr 2018</v>
      </c>
      <c r="E373" s="196">
        <f t="shared" si="5"/>
        <v>0</v>
      </c>
      <c r="F373" s="197">
        <v>0</v>
      </c>
      <c r="G373" s="198">
        <v>0</v>
      </c>
      <c r="H373" s="200">
        <v>0</v>
      </c>
      <c r="I373" s="201">
        <v>0</v>
      </c>
    </row>
    <row r="374" spans="2:9" ht="12.75" customHeight="1" x14ac:dyDescent="0.2">
      <c r="B374" s="14" t="s">
        <v>319</v>
      </c>
      <c r="C374" s="123"/>
      <c r="D374" s="124" t="str">
        <f>$D$12</f>
        <v>Jahr 2019</v>
      </c>
      <c r="E374" s="192">
        <f t="shared" si="5"/>
        <v>0</v>
      </c>
      <c r="F374" s="193">
        <v>0</v>
      </c>
      <c r="G374" s="194">
        <v>0</v>
      </c>
      <c r="H374" s="200">
        <v>0</v>
      </c>
      <c r="I374" s="201">
        <v>0</v>
      </c>
    </row>
    <row r="375" spans="2:9" ht="12.75" customHeight="1" x14ac:dyDescent="0.2">
      <c r="B375" s="2"/>
      <c r="C375" s="82"/>
      <c r="D375" s="81" t="str">
        <f>$D$13</f>
        <v>Jahr 2018</v>
      </c>
      <c r="E375" s="196">
        <f t="shared" si="5"/>
        <v>0</v>
      </c>
      <c r="F375" s="197">
        <v>0</v>
      </c>
      <c r="G375" s="198">
        <v>0</v>
      </c>
      <c r="H375" s="200">
        <v>0</v>
      </c>
      <c r="I375" s="201">
        <v>0</v>
      </c>
    </row>
    <row r="376" spans="2:9" ht="12.75" customHeight="1" x14ac:dyDescent="0.2">
      <c r="B376" s="14" t="s">
        <v>320</v>
      </c>
      <c r="C376" s="123"/>
      <c r="D376" s="124" t="str">
        <f>$D$12</f>
        <v>Jahr 2019</v>
      </c>
      <c r="E376" s="192">
        <f t="shared" si="5"/>
        <v>0</v>
      </c>
      <c r="F376" s="193">
        <v>0</v>
      </c>
      <c r="G376" s="194">
        <v>0</v>
      </c>
      <c r="H376" s="200">
        <v>0</v>
      </c>
      <c r="I376" s="201">
        <v>0</v>
      </c>
    </row>
    <row r="377" spans="2:9" ht="12.75" customHeight="1" x14ac:dyDescent="0.2">
      <c r="B377" s="2"/>
      <c r="C377" s="82"/>
      <c r="D377" s="81" t="str">
        <f>$D$13</f>
        <v>Jahr 2018</v>
      </c>
      <c r="E377" s="196">
        <f t="shared" si="5"/>
        <v>0</v>
      </c>
      <c r="F377" s="197">
        <v>0</v>
      </c>
      <c r="G377" s="198">
        <v>0</v>
      </c>
      <c r="H377" s="200">
        <v>0</v>
      </c>
      <c r="I377" s="201">
        <v>0</v>
      </c>
    </row>
    <row r="378" spans="2:9" ht="12.75" customHeight="1" x14ac:dyDescent="0.2">
      <c r="B378" s="14" t="s">
        <v>321</v>
      </c>
      <c r="C378" s="123"/>
      <c r="D378" s="124" t="str">
        <f>$D$12</f>
        <v>Jahr 2019</v>
      </c>
      <c r="E378" s="192">
        <f t="shared" si="5"/>
        <v>0</v>
      </c>
      <c r="F378" s="193">
        <v>0</v>
      </c>
      <c r="G378" s="194">
        <v>0</v>
      </c>
      <c r="H378" s="200">
        <v>0</v>
      </c>
      <c r="I378" s="201">
        <v>0</v>
      </c>
    </row>
    <row r="379" spans="2:9" ht="12.75" customHeight="1" x14ac:dyDescent="0.2">
      <c r="B379" s="2"/>
      <c r="C379" s="82"/>
      <c r="D379" s="81" t="str">
        <f>$D$13</f>
        <v>Jahr 2018</v>
      </c>
      <c r="E379" s="196">
        <f t="shared" si="5"/>
        <v>0</v>
      </c>
      <c r="F379" s="197">
        <v>0</v>
      </c>
      <c r="G379" s="198">
        <v>0</v>
      </c>
      <c r="H379" s="200">
        <v>0</v>
      </c>
      <c r="I379" s="201">
        <v>0</v>
      </c>
    </row>
    <row r="380" spans="2:9" ht="12.75" customHeight="1" x14ac:dyDescent="0.2">
      <c r="B380" s="14" t="s">
        <v>322</v>
      </c>
      <c r="C380" s="123"/>
      <c r="D380" s="124" t="str">
        <f>$D$12</f>
        <v>Jahr 2019</v>
      </c>
      <c r="E380" s="192">
        <f t="shared" si="5"/>
        <v>0</v>
      </c>
      <c r="F380" s="193">
        <v>0</v>
      </c>
      <c r="G380" s="194">
        <v>0</v>
      </c>
      <c r="H380" s="200">
        <v>0</v>
      </c>
      <c r="I380" s="201">
        <v>0</v>
      </c>
    </row>
    <row r="381" spans="2:9" ht="12.75" customHeight="1" x14ac:dyDescent="0.2">
      <c r="B381" s="2"/>
      <c r="C381" s="82"/>
      <c r="D381" s="81" t="str">
        <f>$D$13</f>
        <v>Jahr 2018</v>
      </c>
      <c r="E381" s="196">
        <f t="shared" si="5"/>
        <v>0</v>
      </c>
      <c r="F381" s="197">
        <v>0</v>
      </c>
      <c r="G381" s="198">
        <v>0</v>
      </c>
      <c r="H381" s="200">
        <v>0</v>
      </c>
      <c r="I381" s="201">
        <v>0</v>
      </c>
    </row>
    <row r="382" spans="2:9" ht="12.75" customHeight="1" x14ac:dyDescent="0.2">
      <c r="B382" s="14" t="s">
        <v>323</v>
      </c>
      <c r="C382" s="123"/>
      <c r="D382" s="124" t="str">
        <f>$D$12</f>
        <v>Jahr 2019</v>
      </c>
      <c r="E382" s="192">
        <f t="shared" si="5"/>
        <v>0</v>
      </c>
      <c r="F382" s="193">
        <v>0</v>
      </c>
      <c r="G382" s="194">
        <v>0</v>
      </c>
      <c r="H382" s="200">
        <v>0</v>
      </c>
      <c r="I382" s="201">
        <v>0</v>
      </c>
    </row>
    <row r="383" spans="2:9" ht="12.75" customHeight="1" x14ac:dyDescent="0.2">
      <c r="B383" s="2"/>
      <c r="C383" s="82"/>
      <c r="D383" s="81" t="str">
        <f>$D$13</f>
        <v>Jahr 2018</v>
      </c>
      <c r="E383" s="196">
        <f t="shared" si="5"/>
        <v>0</v>
      </c>
      <c r="F383" s="197">
        <v>0</v>
      </c>
      <c r="G383" s="198">
        <v>0</v>
      </c>
      <c r="H383" s="200">
        <v>0</v>
      </c>
      <c r="I383" s="201">
        <v>0</v>
      </c>
    </row>
    <row r="384" spans="2:9" ht="12.75" customHeight="1" x14ac:dyDescent="0.2">
      <c r="B384" s="14" t="s">
        <v>324</v>
      </c>
      <c r="C384" s="123"/>
      <c r="D384" s="124" t="str">
        <f>$D$12</f>
        <v>Jahr 2019</v>
      </c>
      <c r="E384" s="192">
        <f t="shared" si="5"/>
        <v>0</v>
      </c>
      <c r="F384" s="193">
        <v>0</v>
      </c>
      <c r="G384" s="194">
        <v>0</v>
      </c>
      <c r="H384" s="200">
        <v>0</v>
      </c>
      <c r="I384" s="201">
        <v>0</v>
      </c>
    </row>
    <row r="385" spans="2:9" ht="12.75" customHeight="1" x14ac:dyDescent="0.2">
      <c r="B385" s="2"/>
      <c r="C385" s="82"/>
      <c r="D385" s="81" t="str">
        <f>$D$13</f>
        <v>Jahr 2018</v>
      </c>
      <c r="E385" s="196">
        <f t="shared" si="5"/>
        <v>0</v>
      </c>
      <c r="F385" s="197">
        <v>0</v>
      </c>
      <c r="G385" s="198">
        <v>0</v>
      </c>
      <c r="H385" s="200">
        <v>0</v>
      </c>
      <c r="I385" s="201">
        <v>0</v>
      </c>
    </row>
    <row r="386" spans="2:9" ht="12.75" customHeight="1" x14ac:dyDescent="0.2">
      <c r="B386" s="14" t="s">
        <v>325</v>
      </c>
      <c r="C386" s="123"/>
      <c r="D386" s="124" t="str">
        <f>$D$12</f>
        <v>Jahr 2019</v>
      </c>
      <c r="E386" s="192">
        <f t="shared" si="5"/>
        <v>0</v>
      </c>
      <c r="F386" s="193">
        <v>0</v>
      </c>
      <c r="G386" s="194">
        <v>0</v>
      </c>
      <c r="H386" s="200">
        <v>0</v>
      </c>
      <c r="I386" s="201">
        <v>0</v>
      </c>
    </row>
    <row r="387" spans="2:9" ht="12.75" customHeight="1" x14ac:dyDescent="0.2">
      <c r="B387" s="2"/>
      <c r="C387" s="82"/>
      <c r="D387" s="81" t="str">
        <f>$D$13</f>
        <v>Jahr 2018</v>
      </c>
      <c r="E387" s="196">
        <f t="shared" si="5"/>
        <v>0</v>
      </c>
      <c r="F387" s="197">
        <v>0</v>
      </c>
      <c r="G387" s="198">
        <v>0</v>
      </c>
      <c r="H387" s="200">
        <v>0</v>
      </c>
      <c r="I387" s="201">
        <v>0</v>
      </c>
    </row>
    <row r="388" spans="2:9" ht="12.75" customHeight="1" x14ac:dyDescent="0.2">
      <c r="B388" s="14" t="s">
        <v>326</v>
      </c>
      <c r="C388" s="123"/>
      <c r="D388" s="124" t="str">
        <f>$D$12</f>
        <v>Jahr 2019</v>
      </c>
      <c r="E388" s="192">
        <f t="shared" si="5"/>
        <v>0</v>
      </c>
      <c r="F388" s="193">
        <v>0</v>
      </c>
      <c r="G388" s="194">
        <v>0</v>
      </c>
      <c r="H388" s="200">
        <v>0</v>
      </c>
      <c r="I388" s="201">
        <v>0</v>
      </c>
    </row>
    <row r="389" spans="2:9" ht="12.75" customHeight="1" x14ac:dyDescent="0.2">
      <c r="B389" s="2"/>
      <c r="C389" s="82"/>
      <c r="D389" s="81" t="str">
        <f>$D$13</f>
        <v>Jahr 2018</v>
      </c>
      <c r="E389" s="196">
        <f t="shared" si="5"/>
        <v>0</v>
      </c>
      <c r="F389" s="197">
        <v>0</v>
      </c>
      <c r="G389" s="198">
        <v>0</v>
      </c>
      <c r="H389" s="200">
        <v>0</v>
      </c>
      <c r="I389" s="201">
        <v>0</v>
      </c>
    </row>
    <row r="390" spans="2:9" ht="12.75" customHeight="1" x14ac:dyDescent="0.2">
      <c r="B390" s="14" t="s">
        <v>327</v>
      </c>
      <c r="C390" s="123"/>
      <c r="D390" s="124" t="str">
        <f>$D$12</f>
        <v>Jahr 2019</v>
      </c>
      <c r="E390" s="192">
        <f t="shared" si="5"/>
        <v>0</v>
      </c>
      <c r="F390" s="193">
        <v>0</v>
      </c>
      <c r="G390" s="194">
        <v>0</v>
      </c>
      <c r="H390" s="200">
        <v>0</v>
      </c>
      <c r="I390" s="201">
        <v>0</v>
      </c>
    </row>
    <row r="391" spans="2:9" ht="12.75" customHeight="1" x14ac:dyDescent="0.2">
      <c r="B391" s="2"/>
      <c r="C391" s="82"/>
      <c r="D391" s="81" t="str">
        <f>$D$13</f>
        <v>Jahr 2018</v>
      </c>
      <c r="E391" s="196">
        <f t="shared" si="5"/>
        <v>0</v>
      </c>
      <c r="F391" s="197">
        <v>0</v>
      </c>
      <c r="G391" s="198">
        <v>0</v>
      </c>
      <c r="H391" s="200">
        <v>0</v>
      </c>
      <c r="I391" s="201">
        <v>0</v>
      </c>
    </row>
    <row r="392" spans="2:9" ht="12.75" customHeight="1" x14ac:dyDescent="0.2">
      <c r="B392" s="14" t="s">
        <v>328</v>
      </c>
      <c r="C392" s="123"/>
      <c r="D392" s="124" t="str">
        <f>$D$12</f>
        <v>Jahr 2019</v>
      </c>
      <c r="E392" s="192">
        <f t="shared" si="5"/>
        <v>0</v>
      </c>
      <c r="F392" s="193">
        <v>0</v>
      </c>
      <c r="G392" s="194">
        <v>0</v>
      </c>
      <c r="H392" s="200">
        <v>0</v>
      </c>
      <c r="I392" s="201">
        <v>0</v>
      </c>
    </row>
    <row r="393" spans="2:9" ht="12.75" customHeight="1" x14ac:dyDescent="0.2">
      <c r="B393" s="2"/>
      <c r="C393" s="82"/>
      <c r="D393" s="81" t="str">
        <f>$D$13</f>
        <v>Jahr 2018</v>
      </c>
      <c r="E393" s="196">
        <f t="shared" si="5"/>
        <v>0</v>
      </c>
      <c r="F393" s="197">
        <v>0</v>
      </c>
      <c r="G393" s="198">
        <v>0</v>
      </c>
      <c r="H393" s="200">
        <v>0</v>
      </c>
      <c r="I393" s="201">
        <v>0</v>
      </c>
    </row>
    <row r="394" spans="2:9" ht="12.75" customHeight="1" x14ac:dyDescent="0.2">
      <c r="B394" s="14" t="s">
        <v>124</v>
      </c>
      <c r="C394" s="123"/>
      <c r="D394" s="124" t="str">
        <f>$D$12</f>
        <v>Jahr 2019</v>
      </c>
      <c r="E394" s="192">
        <f t="shared" si="5"/>
        <v>0</v>
      </c>
      <c r="F394" s="193">
        <v>0</v>
      </c>
      <c r="G394" s="194">
        <v>0</v>
      </c>
      <c r="H394" s="200">
        <v>0</v>
      </c>
      <c r="I394" s="201">
        <v>0</v>
      </c>
    </row>
    <row r="395" spans="2:9" ht="12.75" customHeight="1" x14ac:dyDescent="0.2">
      <c r="B395" s="2"/>
      <c r="C395" s="82"/>
      <c r="D395" s="81" t="str">
        <f>$D$13</f>
        <v>Jahr 2018</v>
      </c>
      <c r="E395" s="196">
        <f t="shared" si="5"/>
        <v>0</v>
      </c>
      <c r="F395" s="197">
        <v>0</v>
      </c>
      <c r="G395" s="198">
        <v>0</v>
      </c>
      <c r="H395" s="200">
        <v>0</v>
      </c>
      <c r="I395" s="201">
        <v>0</v>
      </c>
    </row>
    <row r="396" spans="2:9" ht="12.75" customHeight="1" x14ac:dyDescent="0.2">
      <c r="B396" s="14" t="s">
        <v>329</v>
      </c>
      <c r="C396" s="123"/>
      <c r="D396" s="124" t="str">
        <f>$D$12</f>
        <v>Jahr 2019</v>
      </c>
      <c r="E396" s="192">
        <f t="shared" ref="E396:E433" si="6">SUM(F396:G396)</f>
        <v>0</v>
      </c>
      <c r="F396" s="193">
        <v>0</v>
      </c>
      <c r="G396" s="194">
        <v>0</v>
      </c>
      <c r="H396" s="200">
        <v>0</v>
      </c>
      <c r="I396" s="201">
        <v>0</v>
      </c>
    </row>
    <row r="397" spans="2:9" ht="12.75" customHeight="1" x14ac:dyDescent="0.2">
      <c r="B397" s="2"/>
      <c r="C397" s="82"/>
      <c r="D397" s="81" t="str">
        <f>$D$13</f>
        <v>Jahr 2018</v>
      </c>
      <c r="E397" s="196">
        <f t="shared" si="6"/>
        <v>0</v>
      </c>
      <c r="F397" s="197">
        <v>0</v>
      </c>
      <c r="G397" s="198">
        <v>0</v>
      </c>
      <c r="H397" s="200">
        <v>0</v>
      </c>
      <c r="I397" s="201">
        <v>0</v>
      </c>
    </row>
    <row r="398" spans="2:9" ht="12.75" customHeight="1" x14ac:dyDescent="0.2">
      <c r="B398" s="14" t="s">
        <v>330</v>
      </c>
      <c r="C398" s="123"/>
      <c r="D398" s="124" t="str">
        <f>$D$12</f>
        <v>Jahr 2019</v>
      </c>
      <c r="E398" s="192">
        <f t="shared" si="6"/>
        <v>0</v>
      </c>
      <c r="F398" s="193">
        <v>0</v>
      </c>
      <c r="G398" s="194">
        <v>0</v>
      </c>
      <c r="H398" s="200">
        <v>0</v>
      </c>
      <c r="I398" s="201">
        <v>0</v>
      </c>
    </row>
    <row r="399" spans="2:9" ht="12.75" customHeight="1" x14ac:dyDescent="0.2">
      <c r="B399" s="2"/>
      <c r="C399" s="82"/>
      <c r="D399" s="81" t="str">
        <f>$D$13</f>
        <v>Jahr 2018</v>
      </c>
      <c r="E399" s="196">
        <f t="shared" si="6"/>
        <v>0</v>
      </c>
      <c r="F399" s="197">
        <v>0</v>
      </c>
      <c r="G399" s="198">
        <v>0</v>
      </c>
      <c r="H399" s="200">
        <v>0</v>
      </c>
      <c r="I399" s="201">
        <v>0</v>
      </c>
    </row>
    <row r="400" spans="2:9" ht="12.75" customHeight="1" x14ac:dyDescent="0.2">
      <c r="B400" s="14" t="s">
        <v>331</v>
      </c>
      <c r="C400" s="123"/>
      <c r="D400" s="124" t="str">
        <f>$D$12</f>
        <v>Jahr 2019</v>
      </c>
      <c r="E400" s="192">
        <f t="shared" si="6"/>
        <v>0</v>
      </c>
      <c r="F400" s="193">
        <v>0</v>
      </c>
      <c r="G400" s="194">
        <v>0</v>
      </c>
      <c r="H400" s="200">
        <v>0</v>
      </c>
      <c r="I400" s="201">
        <v>0</v>
      </c>
    </row>
    <row r="401" spans="2:9" ht="12.75" customHeight="1" x14ac:dyDescent="0.2">
      <c r="B401" s="2"/>
      <c r="C401" s="82"/>
      <c r="D401" s="81" t="str">
        <f>$D$13</f>
        <v>Jahr 2018</v>
      </c>
      <c r="E401" s="196">
        <f t="shared" si="6"/>
        <v>0</v>
      </c>
      <c r="F401" s="197">
        <v>0</v>
      </c>
      <c r="G401" s="198">
        <v>0</v>
      </c>
      <c r="H401" s="200">
        <v>0</v>
      </c>
      <c r="I401" s="201">
        <v>0</v>
      </c>
    </row>
    <row r="402" spans="2:9" ht="12.75" customHeight="1" x14ac:dyDescent="0.2">
      <c r="B402" s="14" t="s">
        <v>332</v>
      </c>
      <c r="C402" s="123"/>
      <c r="D402" s="124" t="str">
        <f>$D$12</f>
        <v>Jahr 2019</v>
      </c>
      <c r="E402" s="192">
        <f t="shared" si="6"/>
        <v>0</v>
      </c>
      <c r="F402" s="193">
        <v>0</v>
      </c>
      <c r="G402" s="194">
        <v>0</v>
      </c>
      <c r="H402" s="200">
        <v>0</v>
      </c>
      <c r="I402" s="201">
        <v>0</v>
      </c>
    </row>
    <row r="403" spans="2:9" ht="12.75" customHeight="1" x14ac:dyDescent="0.2">
      <c r="B403" s="2"/>
      <c r="C403" s="82"/>
      <c r="D403" s="81" t="str">
        <f>$D$13</f>
        <v>Jahr 2018</v>
      </c>
      <c r="E403" s="196">
        <f t="shared" si="6"/>
        <v>0</v>
      </c>
      <c r="F403" s="197">
        <v>0</v>
      </c>
      <c r="G403" s="198">
        <v>0</v>
      </c>
      <c r="H403" s="200">
        <v>0</v>
      </c>
      <c r="I403" s="201">
        <v>0</v>
      </c>
    </row>
    <row r="404" spans="2:9" ht="12.75" customHeight="1" x14ac:dyDescent="0.2">
      <c r="B404" s="14" t="s">
        <v>333</v>
      </c>
      <c r="C404" s="123"/>
      <c r="D404" s="124" t="str">
        <f>$D$12</f>
        <v>Jahr 2019</v>
      </c>
      <c r="E404" s="192">
        <f t="shared" si="6"/>
        <v>0</v>
      </c>
      <c r="F404" s="193">
        <v>0</v>
      </c>
      <c r="G404" s="194">
        <v>0</v>
      </c>
      <c r="H404" s="200">
        <v>0</v>
      </c>
      <c r="I404" s="201">
        <v>0</v>
      </c>
    </row>
    <row r="405" spans="2:9" ht="12.75" customHeight="1" x14ac:dyDescent="0.2">
      <c r="B405" s="2"/>
      <c r="C405" s="82"/>
      <c r="D405" s="81" t="str">
        <f>$D$13</f>
        <v>Jahr 2018</v>
      </c>
      <c r="E405" s="196">
        <f t="shared" si="6"/>
        <v>0</v>
      </c>
      <c r="F405" s="197">
        <v>0</v>
      </c>
      <c r="G405" s="198">
        <v>0</v>
      </c>
      <c r="H405" s="200">
        <v>0</v>
      </c>
      <c r="I405" s="201">
        <v>0</v>
      </c>
    </row>
    <row r="406" spans="2:9" ht="12.75" customHeight="1" x14ac:dyDescent="0.2">
      <c r="B406" s="14" t="s">
        <v>334</v>
      </c>
      <c r="C406" s="123"/>
      <c r="D406" s="124" t="str">
        <f>$D$12</f>
        <v>Jahr 2019</v>
      </c>
      <c r="E406" s="192">
        <f t="shared" si="6"/>
        <v>0</v>
      </c>
      <c r="F406" s="193">
        <v>0</v>
      </c>
      <c r="G406" s="194">
        <v>0</v>
      </c>
      <c r="H406" s="200">
        <v>0</v>
      </c>
      <c r="I406" s="201">
        <v>0</v>
      </c>
    </row>
    <row r="407" spans="2:9" ht="12.75" customHeight="1" x14ac:dyDescent="0.2">
      <c r="B407" s="2"/>
      <c r="C407" s="82"/>
      <c r="D407" s="81" t="str">
        <f>$D$13</f>
        <v>Jahr 2018</v>
      </c>
      <c r="E407" s="196">
        <f t="shared" si="6"/>
        <v>0</v>
      </c>
      <c r="F407" s="197">
        <v>0</v>
      </c>
      <c r="G407" s="198">
        <v>0</v>
      </c>
      <c r="H407" s="200">
        <v>0</v>
      </c>
      <c r="I407" s="201">
        <v>0</v>
      </c>
    </row>
    <row r="408" spans="2:9" ht="12.75" customHeight="1" x14ac:dyDescent="0.2">
      <c r="B408" s="14" t="s">
        <v>126</v>
      </c>
      <c r="C408" s="123"/>
      <c r="D408" s="124" t="str">
        <f>$D$12</f>
        <v>Jahr 2019</v>
      </c>
      <c r="E408" s="192">
        <f t="shared" si="6"/>
        <v>0</v>
      </c>
      <c r="F408" s="193">
        <v>0</v>
      </c>
      <c r="G408" s="194">
        <v>0</v>
      </c>
      <c r="H408" s="200">
        <v>0</v>
      </c>
      <c r="I408" s="201">
        <v>0</v>
      </c>
    </row>
    <row r="409" spans="2:9" ht="12.75" customHeight="1" x14ac:dyDescent="0.2">
      <c r="B409" s="2"/>
      <c r="C409" s="82"/>
      <c r="D409" s="81" t="str">
        <f>$D$13</f>
        <v>Jahr 2018</v>
      </c>
      <c r="E409" s="196">
        <f t="shared" si="6"/>
        <v>0</v>
      </c>
      <c r="F409" s="197">
        <v>0</v>
      </c>
      <c r="G409" s="198">
        <v>0</v>
      </c>
      <c r="H409" s="200">
        <v>0</v>
      </c>
      <c r="I409" s="201">
        <v>0</v>
      </c>
    </row>
    <row r="410" spans="2:9" ht="12.75" customHeight="1" x14ac:dyDescent="0.2">
      <c r="B410" s="14" t="s">
        <v>335</v>
      </c>
      <c r="C410" s="123"/>
      <c r="D410" s="124" t="str">
        <f>$D$12</f>
        <v>Jahr 2019</v>
      </c>
      <c r="E410" s="192">
        <f t="shared" si="6"/>
        <v>0</v>
      </c>
      <c r="F410" s="193">
        <v>0</v>
      </c>
      <c r="G410" s="194">
        <v>0</v>
      </c>
      <c r="H410" s="200">
        <v>0</v>
      </c>
      <c r="I410" s="201">
        <v>0</v>
      </c>
    </row>
    <row r="411" spans="2:9" ht="12.75" customHeight="1" x14ac:dyDescent="0.2">
      <c r="B411" s="2"/>
      <c r="C411" s="82"/>
      <c r="D411" s="81" t="str">
        <f>$D$13</f>
        <v>Jahr 2018</v>
      </c>
      <c r="E411" s="196">
        <f t="shared" si="6"/>
        <v>0</v>
      </c>
      <c r="F411" s="197">
        <v>0</v>
      </c>
      <c r="G411" s="198">
        <v>0</v>
      </c>
      <c r="H411" s="200">
        <v>0</v>
      </c>
      <c r="I411" s="201">
        <v>0</v>
      </c>
    </row>
    <row r="412" spans="2:9" ht="12.75" customHeight="1" x14ac:dyDescent="0.2">
      <c r="B412" s="14" t="s">
        <v>142</v>
      </c>
      <c r="C412" s="123"/>
      <c r="D412" s="124" t="str">
        <f>$D$12</f>
        <v>Jahr 2019</v>
      </c>
      <c r="E412" s="192">
        <f t="shared" si="6"/>
        <v>0</v>
      </c>
      <c r="F412" s="193">
        <v>0</v>
      </c>
      <c r="G412" s="194">
        <v>0</v>
      </c>
      <c r="H412" s="200">
        <v>0</v>
      </c>
      <c r="I412" s="201">
        <v>0</v>
      </c>
    </row>
    <row r="413" spans="2:9" ht="12.75" customHeight="1" x14ac:dyDescent="0.2">
      <c r="B413" s="2"/>
      <c r="C413" s="82"/>
      <c r="D413" s="81" t="str">
        <f>$D$13</f>
        <v>Jahr 2018</v>
      </c>
      <c r="E413" s="196">
        <f t="shared" si="6"/>
        <v>0</v>
      </c>
      <c r="F413" s="197">
        <v>0</v>
      </c>
      <c r="G413" s="198">
        <v>0</v>
      </c>
      <c r="H413" s="200">
        <v>0</v>
      </c>
      <c r="I413" s="201">
        <v>0</v>
      </c>
    </row>
    <row r="414" spans="2:9" ht="12.75" customHeight="1" x14ac:dyDescent="0.2">
      <c r="B414" s="14" t="s">
        <v>336</v>
      </c>
      <c r="C414" s="123"/>
      <c r="D414" s="124" t="str">
        <f>$D$12</f>
        <v>Jahr 2019</v>
      </c>
      <c r="E414" s="192">
        <f t="shared" si="6"/>
        <v>0</v>
      </c>
      <c r="F414" s="193">
        <v>0</v>
      </c>
      <c r="G414" s="194">
        <v>0</v>
      </c>
      <c r="H414" s="200">
        <v>0</v>
      </c>
      <c r="I414" s="201">
        <v>0</v>
      </c>
    </row>
    <row r="415" spans="2:9" ht="12.75" customHeight="1" x14ac:dyDescent="0.2">
      <c r="B415" s="2"/>
      <c r="C415" s="82"/>
      <c r="D415" s="81" t="str">
        <f>$D$13</f>
        <v>Jahr 2018</v>
      </c>
      <c r="E415" s="196">
        <f t="shared" si="6"/>
        <v>0</v>
      </c>
      <c r="F415" s="197">
        <v>0</v>
      </c>
      <c r="G415" s="198">
        <v>0</v>
      </c>
      <c r="H415" s="200">
        <v>0</v>
      </c>
      <c r="I415" s="201">
        <v>0</v>
      </c>
    </row>
    <row r="416" spans="2:9" ht="12.75" customHeight="1" x14ac:dyDescent="0.2">
      <c r="B416" s="14" t="s">
        <v>337</v>
      </c>
      <c r="C416" s="123"/>
      <c r="D416" s="124" t="str">
        <f>$D$12</f>
        <v>Jahr 2019</v>
      </c>
      <c r="E416" s="192">
        <f t="shared" si="6"/>
        <v>0</v>
      </c>
      <c r="F416" s="193">
        <v>0</v>
      </c>
      <c r="G416" s="194">
        <v>0</v>
      </c>
      <c r="H416" s="200">
        <v>0</v>
      </c>
      <c r="I416" s="201">
        <v>0</v>
      </c>
    </row>
    <row r="417" spans="2:9" ht="12.75" customHeight="1" x14ac:dyDescent="0.2">
      <c r="B417" s="2"/>
      <c r="C417" s="82"/>
      <c r="D417" s="81" t="str">
        <f>$D$13</f>
        <v>Jahr 2018</v>
      </c>
      <c r="E417" s="196">
        <f t="shared" si="6"/>
        <v>0</v>
      </c>
      <c r="F417" s="197">
        <v>0</v>
      </c>
      <c r="G417" s="198">
        <v>0</v>
      </c>
      <c r="H417" s="200">
        <v>0</v>
      </c>
      <c r="I417" s="201">
        <v>0</v>
      </c>
    </row>
    <row r="418" spans="2:9" ht="12.75" customHeight="1" x14ac:dyDescent="0.2">
      <c r="B418" s="14" t="s">
        <v>338</v>
      </c>
      <c r="C418" s="123"/>
      <c r="D418" s="124" t="str">
        <f>$D$12</f>
        <v>Jahr 2019</v>
      </c>
      <c r="E418" s="192">
        <f t="shared" si="6"/>
        <v>0</v>
      </c>
      <c r="F418" s="193">
        <v>0</v>
      </c>
      <c r="G418" s="194">
        <v>0</v>
      </c>
      <c r="H418" s="200">
        <v>0</v>
      </c>
      <c r="I418" s="201">
        <v>0</v>
      </c>
    </row>
    <row r="419" spans="2:9" ht="12.75" customHeight="1" x14ac:dyDescent="0.2">
      <c r="B419" s="2"/>
      <c r="C419" s="82"/>
      <c r="D419" s="81" t="str">
        <f>$D$13</f>
        <v>Jahr 2018</v>
      </c>
      <c r="E419" s="196">
        <f t="shared" si="6"/>
        <v>0</v>
      </c>
      <c r="F419" s="197">
        <v>0</v>
      </c>
      <c r="G419" s="198">
        <v>0</v>
      </c>
      <c r="H419" s="200">
        <v>0</v>
      </c>
      <c r="I419" s="201">
        <v>0</v>
      </c>
    </row>
    <row r="420" spans="2:9" ht="12.75" customHeight="1" x14ac:dyDescent="0.2">
      <c r="B420" s="14" t="s">
        <v>339</v>
      </c>
      <c r="C420" s="123"/>
      <c r="D420" s="124" t="str">
        <f>$D$12</f>
        <v>Jahr 2019</v>
      </c>
      <c r="E420" s="192">
        <f t="shared" si="6"/>
        <v>0</v>
      </c>
      <c r="F420" s="193">
        <v>0</v>
      </c>
      <c r="G420" s="194">
        <v>0</v>
      </c>
      <c r="H420" s="200">
        <v>0</v>
      </c>
      <c r="I420" s="201">
        <v>0</v>
      </c>
    </row>
    <row r="421" spans="2:9" ht="12.75" customHeight="1" x14ac:dyDescent="0.2">
      <c r="B421" s="2"/>
      <c r="C421" s="82"/>
      <c r="D421" s="81" t="str">
        <f>$D$13</f>
        <v>Jahr 2018</v>
      </c>
      <c r="E421" s="196">
        <f t="shared" si="6"/>
        <v>0</v>
      </c>
      <c r="F421" s="197">
        <v>0</v>
      </c>
      <c r="G421" s="198">
        <v>0</v>
      </c>
      <c r="H421" s="200">
        <v>0</v>
      </c>
      <c r="I421" s="201">
        <v>0</v>
      </c>
    </row>
    <row r="422" spans="2:9" ht="12.75" customHeight="1" x14ac:dyDescent="0.2">
      <c r="B422" s="14" t="s">
        <v>340</v>
      </c>
      <c r="C422" s="123"/>
      <c r="D422" s="124" t="str">
        <f>$D$12</f>
        <v>Jahr 2019</v>
      </c>
      <c r="E422" s="192">
        <f t="shared" si="6"/>
        <v>0</v>
      </c>
      <c r="F422" s="193">
        <v>0</v>
      </c>
      <c r="G422" s="194">
        <v>0</v>
      </c>
      <c r="H422" s="200">
        <v>0</v>
      </c>
      <c r="I422" s="201">
        <v>0</v>
      </c>
    </row>
    <row r="423" spans="2:9" ht="12.75" customHeight="1" x14ac:dyDescent="0.2">
      <c r="B423" s="2"/>
      <c r="C423" s="82"/>
      <c r="D423" s="81" t="str">
        <f>$D$13</f>
        <v>Jahr 2018</v>
      </c>
      <c r="E423" s="196">
        <f t="shared" si="6"/>
        <v>0</v>
      </c>
      <c r="F423" s="197">
        <v>0</v>
      </c>
      <c r="G423" s="198">
        <v>0</v>
      </c>
      <c r="H423" s="200">
        <v>0</v>
      </c>
      <c r="I423" s="201">
        <v>0</v>
      </c>
    </row>
    <row r="424" spans="2:9" ht="12.75" customHeight="1" x14ac:dyDescent="0.2">
      <c r="B424" s="14" t="s">
        <v>341</v>
      </c>
      <c r="C424" s="123"/>
      <c r="D424" s="124" t="str">
        <f>$D$12</f>
        <v>Jahr 2019</v>
      </c>
      <c r="E424" s="192">
        <f t="shared" si="6"/>
        <v>0</v>
      </c>
      <c r="F424" s="193">
        <v>0</v>
      </c>
      <c r="G424" s="194">
        <v>0</v>
      </c>
      <c r="H424" s="200">
        <v>0</v>
      </c>
      <c r="I424" s="201">
        <v>0</v>
      </c>
    </row>
    <row r="425" spans="2:9" ht="12.75" customHeight="1" x14ac:dyDescent="0.2">
      <c r="B425" s="2"/>
      <c r="C425" s="82"/>
      <c r="D425" s="81" t="str">
        <f>$D$13</f>
        <v>Jahr 2018</v>
      </c>
      <c r="E425" s="196">
        <f t="shared" si="6"/>
        <v>0</v>
      </c>
      <c r="F425" s="197">
        <v>0</v>
      </c>
      <c r="G425" s="198">
        <v>0</v>
      </c>
      <c r="H425" s="200">
        <v>0</v>
      </c>
      <c r="I425" s="201">
        <v>0</v>
      </c>
    </row>
    <row r="426" spans="2:9" ht="12.75" customHeight="1" x14ac:dyDescent="0.2">
      <c r="B426" s="14" t="s">
        <v>342</v>
      </c>
      <c r="C426" s="123"/>
      <c r="D426" s="124" t="str">
        <f>$D$12</f>
        <v>Jahr 2019</v>
      </c>
      <c r="E426" s="192">
        <f t="shared" si="6"/>
        <v>0</v>
      </c>
      <c r="F426" s="193">
        <v>0</v>
      </c>
      <c r="G426" s="194">
        <v>0</v>
      </c>
      <c r="H426" s="200">
        <v>0</v>
      </c>
      <c r="I426" s="201">
        <v>0</v>
      </c>
    </row>
    <row r="427" spans="2:9" ht="12.75" customHeight="1" x14ac:dyDescent="0.2">
      <c r="B427" s="2"/>
      <c r="C427" s="82"/>
      <c r="D427" s="81" t="str">
        <f>$D$13</f>
        <v>Jahr 2018</v>
      </c>
      <c r="E427" s="196">
        <f t="shared" si="6"/>
        <v>0</v>
      </c>
      <c r="F427" s="197">
        <v>0</v>
      </c>
      <c r="G427" s="198">
        <v>0</v>
      </c>
      <c r="H427" s="200">
        <v>0</v>
      </c>
      <c r="I427" s="201">
        <v>0</v>
      </c>
    </row>
    <row r="428" spans="2:9" ht="12.75" customHeight="1" x14ac:dyDescent="0.2">
      <c r="B428" s="14" t="s">
        <v>343</v>
      </c>
      <c r="C428" s="123"/>
      <c r="D428" s="124" t="str">
        <f>$D$12</f>
        <v>Jahr 2019</v>
      </c>
      <c r="E428" s="192">
        <f t="shared" si="6"/>
        <v>0</v>
      </c>
      <c r="F428" s="193">
        <v>0</v>
      </c>
      <c r="G428" s="194">
        <v>0</v>
      </c>
      <c r="H428" s="200">
        <v>0</v>
      </c>
      <c r="I428" s="201">
        <v>0</v>
      </c>
    </row>
    <row r="429" spans="2:9" ht="12.75" customHeight="1" x14ac:dyDescent="0.2">
      <c r="B429" s="2"/>
      <c r="C429" s="82"/>
      <c r="D429" s="81" t="str">
        <f>$D$13</f>
        <v>Jahr 2018</v>
      </c>
      <c r="E429" s="196">
        <f t="shared" si="6"/>
        <v>0</v>
      </c>
      <c r="F429" s="197">
        <v>0</v>
      </c>
      <c r="G429" s="198">
        <v>0</v>
      </c>
      <c r="H429" s="200">
        <v>0</v>
      </c>
      <c r="I429" s="201">
        <v>0</v>
      </c>
    </row>
    <row r="430" spans="2:9" ht="12.75" customHeight="1" x14ac:dyDescent="0.2">
      <c r="B430" s="14" t="s">
        <v>344</v>
      </c>
      <c r="C430" s="123"/>
      <c r="D430" s="124" t="str">
        <f>$D$12</f>
        <v>Jahr 2019</v>
      </c>
      <c r="E430" s="192">
        <f t="shared" si="6"/>
        <v>0</v>
      </c>
      <c r="F430" s="193">
        <v>0</v>
      </c>
      <c r="G430" s="194">
        <v>0</v>
      </c>
      <c r="H430" s="200">
        <v>0</v>
      </c>
      <c r="I430" s="201">
        <v>0</v>
      </c>
    </row>
    <row r="431" spans="2:9" ht="12.75" customHeight="1" x14ac:dyDescent="0.2">
      <c r="B431" s="2"/>
      <c r="C431" s="82"/>
      <c r="D431" s="81" t="str">
        <f>$D$13</f>
        <v>Jahr 2018</v>
      </c>
      <c r="E431" s="196">
        <f t="shared" si="6"/>
        <v>0</v>
      </c>
      <c r="F431" s="197">
        <v>0</v>
      </c>
      <c r="G431" s="198">
        <v>0</v>
      </c>
      <c r="H431" s="200">
        <v>0</v>
      </c>
      <c r="I431" s="201">
        <v>0</v>
      </c>
    </row>
    <row r="432" spans="2:9" ht="12.75" customHeight="1" x14ac:dyDescent="0.2">
      <c r="B432" s="14" t="s">
        <v>128</v>
      </c>
      <c r="C432" s="123"/>
      <c r="D432" s="124" t="str">
        <f>$D$12</f>
        <v>Jahr 2019</v>
      </c>
      <c r="E432" s="192">
        <f t="shared" si="6"/>
        <v>0</v>
      </c>
      <c r="F432" s="193">
        <v>0</v>
      </c>
      <c r="G432" s="194">
        <v>0</v>
      </c>
      <c r="H432" s="200">
        <v>0</v>
      </c>
      <c r="I432" s="201">
        <v>0</v>
      </c>
    </row>
    <row r="433" spans="3:9" ht="12.75" customHeight="1" x14ac:dyDescent="0.2">
      <c r="C433" s="82"/>
      <c r="D433" s="81" t="str">
        <f>$D$13</f>
        <v>Jahr 2018</v>
      </c>
      <c r="E433" s="196">
        <f t="shared" si="6"/>
        <v>0</v>
      </c>
      <c r="F433" s="197">
        <v>0</v>
      </c>
      <c r="G433" s="198">
        <v>0</v>
      </c>
      <c r="H433" s="200">
        <v>0</v>
      </c>
      <c r="I433" s="201">
        <v>0</v>
      </c>
    </row>
    <row r="434" spans="3:9" ht="12.75" customHeight="1" x14ac:dyDescent="0.2">
      <c r="C434" s="2"/>
    </row>
    <row r="435" spans="3:9" ht="12.75" customHeight="1" x14ac:dyDescent="0.2">
      <c r="C435" s="59" t="str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ageMargins left="0.78749999999999998" right="0.31527777777777799" top="0.78749999999999998" bottom="0.86597222222222203" header="0.51180555555555496" footer="0.39374999999999999"/>
  <pageSetup paperSize="9" firstPageNumber="0" orientation="portrait" horizontalDpi="300" verticalDpi="300"/>
  <headerFooter>
    <oddFooter>&amp;L&amp;8 &amp;C&amp;8 &amp;R&amp;8 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35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11.5703125" style="14" hidden="1" customWidth="1"/>
    <col min="3" max="3" width="22.7109375" style="13" customWidth="1"/>
    <col min="4" max="4" width="8.7109375" style="13" customWidth="1"/>
    <col min="5" max="5" width="20.7109375" style="13" customWidth="1"/>
    <col min="6" max="7" width="19.7109375" style="13" customWidth="1"/>
    <col min="8" max="257" width="11.42578125" style="13" customWidth="1"/>
    <col min="258" max="1025" width="11.42578125" style="2" customWidth="1"/>
  </cols>
  <sheetData>
    <row r="1" spans="1:11" ht="5.0999999999999996" customHeight="1" x14ac:dyDescent="0.2">
      <c r="A1"/>
      <c r="B1" s="2"/>
      <c r="C1" s="2"/>
      <c r="D1" s="2"/>
      <c r="E1" s="2"/>
      <c r="F1" s="2"/>
      <c r="G1" s="2"/>
      <c r="H1" s="2"/>
      <c r="K1" s="2"/>
    </row>
    <row r="2" spans="1:11" ht="12.75" customHeight="1" x14ac:dyDescent="0.2">
      <c r="B2" s="2"/>
      <c r="C2" s="14" t="s">
        <v>345</v>
      </c>
      <c r="D2" s="2"/>
      <c r="E2" s="2"/>
      <c r="F2" s="2"/>
      <c r="G2" s="2"/>
      <c r="H2" s="2"/>
      <c r="K2" s="2"/>
    </row>
    <row r="3" spans="1:11" ht="12.75" customHeight="1" x14ac:dyDescent="0.2">
      <c r="B3" s="2"/>
      <c r="C3" s="16"/>
      <c r="D3" s="2"/>
      <c r="E3" s="2"/>
      <c r="F3" s="2"/>
      <c r="G3" s="2"/>
      <c r="H3" s="2"/>
      <c r="K3" s="2"/>
    </row>
    <row r="4" spans="1:11" ht="12.75" customHeight="1" x14ac:dyDescent="0.2">
      <c r="B4" s="2"/>
      <c r="C4" s="317" t="s">
        <v>346</v>
      </c>
      <c r="D4" s="305"/>
      <c r="E4" s="305"/>
      <c r="F4" s="305"/>
      <c r="G4" s="305"/>
      <c r="H4" s="90"/>
      <c r="K4" s="90"/>
    </row>
    <row r="5" spans="1:11" ht="21.75" customHeight="1" x14ac:dyDescent="0.2">
      <c r="B5" s="2"/>
      <c r="C5" s="312" t="s">
        <v>347</v>
      </c>
      <c r="D5" s="305"/>
      <c r="E5" s="305"/>
      <c r="F5" s="305"/>
      <c r="G5" s="305"/>
      <c r="H5" s="90"/>
      <c r="K5" s="90"/>
    </row>
    <row r="6" spans="1:11" ht="15" customHeight="1" x14ac:dyDescent="0.2">
      <c r="B6" s="2"/>
      <c r="C6" s="89" t="str">
        <f>UebInstitutQuartal</f>
        <v>3. Quartal 2019</v>
      </c>
      <c r="D6" s="130"/>
      <c r="E6" s="130"/>
      <c r="F6" s="90"/>
      <c r="G6" s="90"/>
      <c r="H6" s="90"/>
      <c r="K6" s="90"/>
    </row>
    <row r="7" spans="1:11" ht="12.75" customHeight="1" x14ac:dyDescent="0.2">
      <c r="B7" s="2"/>
      <c r="C7" s="43"/>
      <c r="D7" s="43"/>
      <c r="E7" s="43"/>
      <c r="F7" s="2"/>
      <c r="G7" s="2"/>
    </row>
    <row r="8" spans="1:11" ht="15" customHeight="1" x14ac:dyDescent="0.2">
      <c r="B8" s="2"/>
      <c r="C8" s="43"/>
      <c r="D8" s="43"/>
      <c r="E8" s="202"/>
      <c r="F8" s="319" t="s">
        <v>152</v>
      </c>
      <c r="G8" s="319" t="s">
        <v>59</v>
      </c>
    </row>
    <row r="9" spans="1:11" ht="21.95" customHeight="1" x14ac:dyDescent="0.2">
      <c r="B9" s="2"/>
      <c r="C9" s="43"/>
      <c r="D9" s="43"/>
      <c r="E9" s="203" t="s">
        <v>39</v>
      </c>
      <c r="F9" s="305"/>
      <c r="G9" s="305"/>
    </row>
    <row r="10" spans="1:11" ht="12.75" customHeight="1" x14ac:dyDescent="0.2">
      <c r="B10" s="2"/>
      <c r="C10" s="79"/>
      <c r="D10" s="79"/>
      <c r="E10" s="204"/>
      <c r="F10" s="305"/>
      <c r="G10" s="305"/>
    </row>
    <row r="11" spans="1:11" ht="12.75" customHeight="1" x14ac:dyDescent="0.2">
      <c r="B11" s="2"/>
      <c r="C11" s="79" t="s">
        <v>73</v>
      </c>
      <c r="D11" s="187" t="str">
        <f>AktQuartal</f>
        <v>3. Quartal</v>
      </c>
      <c r="E11" s="188" t="str">
        <f>Einheit_Waehrung</f>
        <v>Mio. €</v>
      </c>
      <c r="F11" s="191" t="str">
        <f>E11</f>
        <v>Mio. €</v>
      </c>
      <c r="G11" s="190" t="str">
        <f>E11</f>
        <v>Mio. €</v>
      </c>
    </row>
    <row r="12" spans="1:11" ht="12.75" customHeight="1" x14ac:dyDescent="0.2">
      <c r="B12" s="14" t="s">
        <v>74</v>
      </c>
      <c r="C12" s="123" t="s">
        <v>75</v>
      </c>
      <c r="D12" s="124" t="str">
        <f>"Jahr "&amp;AktJahr</f>
        <v>Jahr 2019</v>
      </c>
      <c r="E12" s="192">
        <v>0</v>
      </c>
      <c r="F12" s="195">
        <v>0</v>
      </c>
      <c r="G12" s="194">
        <v>0</v>
      </c>
    </row>
    <row r="13" spans="1:11" ht="12.75" customHeight="1" x14ac:dyDescent="0.2">
      <c r="B13" s="2"/>
      <c r="C13" s="82"/>
      <c r="D13" s="81" t="str">
        <f>"Jahr "&amp;(AktJahr-1)</f>
        <v>Jahr 2018</v>
      </c>
      <c r="E13" s="196">
        <v>0</v>
      </c>
      <c r="F13" s="199">
        <v>0</v>
      </c>
      <c r="G13" s="198">
        <v>0</v>
      </c>
    </row>
    <row r="14" spans="1:11" ht="12.75" customHeight="1" x14ac:dyDescent="0.2">
      <c r="B14" s="14" t="s">
        <v>76</v>
      </c>
      <c r="C14" s="123" t="s">
        <v>77</v>
      </c>
      <c r="D14" s="124" t="str">
        <f>$D$12</f>
        <v>Jahr 2019</v>
      </c>
      <c r="E14" s="192">
        <v>0</v>
      </c>
      <c r="F14" s="200">
        <v>0</v>
      </c>
      <c r="G14" s="201">
        <v>0</v>
      </c>
    </row>
    <row r="15" spans="1:11" ht="12.75" customHeight="1" x14ac:dyDescent="0.2">
      <c r="B15" s="2"/>
      <c r="C15" s="82"/>
      <c r="D15" s="81" t="str">
        <f>$D$13</f>
        <v>Jahr 2018</v>
      </c>
      <c r="E15" s="196">
        <v>0</v>
      </c>
      <c r="F15" s="200">
        <v>0</v>
      </c>
      <c r="G15" s="201">
        <v>0</v>
      </c>
    </row>
    <row r="16" spans="1:11" ht="12.75" customHeight="1" x14ac:dyDescent="0.2">
      <c r="B16" s="14" t="s">
        <v>169</v>
      </c>
      <c r="C16" s="123"/>
      <c r="D16" s="124" t="str">
        <f>$D$12</f>
        <v>Jahr 2019</v>
      </c>
      <c r="E16" s="192">
        <v>0</v>
      </c>
      <c r="F16" s="200">
        <v>0</v>
      </c>
      <c r="G16" s="201">
        <v>0</v>
      </c>
    </row>
    <row r="17" spans="2:7" ht="12.75" customHeight="1" x14ac:dyDescent="0.2">
      <c r="B17" s="2"/>
      <c r="C17" s="82"/>
      <c r="D17" s="81" t="str">
        <f>$D$13</f>
        <v>Jahr 2018</v>
      </c>
      <c r="E17" s="196">
        <v>0</v>
      </c>
      <c r="F17" s="200">
        <v>0</v>
      </c>
      <c r="G17" s="201">
        <v>0</v>
      </c>
    </row>
    <row r="18" spans="2:7" ht="12.75" customHeight="1" x14ac:dyDescent="0.2">
      <c r="B18" s="14" t="s">
        <v>170</v>
      </c>
      <c r="C18" s="123"/>
      <c r="D18" s="124" t="str">
        <f>$D$12</f>
        <v>Jahr 2019</v>
      </c>
      <c r="E18" s="192">
        <v>0</v>
      </c>
      <c r="F18" s="200">
        <v>0</v>
      </c>
      <c r="G18" s="201">
        <v>0</v>
      </c>
    </row>
    <row r="19" spans="2:7" ht="12.75" customHeight="1" x14ac:dyDescent="0.2">
      <c r="B19" s="2"/>
      <c r="C19" s="82"/>
      <c r="D19" s="81" t="str">
        <f>$D$13</f>
        <v>Jahr 2018</v>
      </c>
      <c r="E19" s="196">
        <v>0</v>
      </c>
      <c r="F19" s="200">
        <v>0</v>
      </c>
      <c r="G19" s="201">
        <v>0</v>
      </c>
    </row>
    <row r="20" spans="2:7" ht="12.75" customHeight="1" x14ac:dyDescent="0.2">
      <c r="B20" s="14" t="s">
        <v>171</v>
      </c>
      <c r="C20" s="123"/>
      <c r="D20" s="124" t="str">
        <f>$D$12</f>
        <v>Jahr 2019</v>
      </c>
      <c r="E20" s="192">
        <v>0</v>
      </c>
      <c r="F20" s="200">
        <v>0</v>
      </c>
      <c r="G20" s="201">
        <v>0</v>
      </c>
    </row>
    <row r="21" spans="2:7" ht="12.75" customHeight="1" x14ac:dyDescent="0.2">
      <c r="B21" s="2"/>
      <c r="C21" s="82"/>
      <c r="D21" s="81" t="str">
        <f>$D$13</f>
        <v>Jahr 2018</v>
      </c>
      <c r="E21" s="196">
        <v>0</v>
      </c>
      <c r="F21" s="200">
        <v>0</v>
      </c>
      <c r="G21" s="201">
        <v>0</v>
      </c>
    </row>
    <row r="22" spans="2:7" ht="12.75" customHeight="1" x14ac:dyDescent="0.2">
      <c r="B22" s="14" t="s">
        <v>172</v>
      </c>
      <c r="C22" s="123"/>
      <c r="D22" s="124" t="str">
        <f>$D$12</f>
        <v>Jahr 2019</v>
      </c>
      <c r="E22" s="192">
        <v>0</v>
      </c>
      <c r="F22" s="200">
        <v>0</v>
      </c>
      <c r="G22" s="201">
        <v>0</v>
      </c>
    </row>
    <row r="23" spans="2:7" ht="12.75" customHeight="1" x14ac:dyDescent="0.2">
      <c r="B23" s="2"/>
      <c r="C23" s="82"/>
      <c r="D23" s="81" t="str">
        <f>$D$13</f>
        <v>Jahr 2018</v>
      </c>
      <c r="E23" s="196">
        <v>0</v>
      </c>
      <c r="F23" s="200">
        <v>0</v>
      </c>
      <c r="G23" s="201">
        <v>0</v>
      </c>
    </row>
    <row r="24" spans="2:7" ht="12.75" customHeight="1" x14ac:dyDescent="0.2">
      <c r="B24" s="14" t="s">
        <v>173</v>
      </c>
      <c r="C24" s="123"/>
      <c r="D24" s="124" t="str">
        <f>$D$12</f>
        <v>Jahr 2019</v>
      </c>
      <c r="E24" s="192">
        <v>0</v>
      </c>
      <c r="F24" s="200">
        <v>0</v>
      </c>
      <c r="G24" s="201">
        <v>0</v>
      </c>
    </row>
    <row r="25" spans="2:7" ht="12.75" customHeight="1" x14ac:dyDescent="0.2">
      <c r="B25" s="2"/>
      <c r="C25" s="82"/>
      <c r="D25" s="81" t="str">
        <f>$D$13</f>
        <v>Jahr 2018</v>
      </c>
      <c r="E25" s="196">
        <v>0</v>
      </c>
      <c r="F25" s="200">
        <v>0</v>
      </c>
      <c r="G25" s="201">
        <v>0</v>
      </c>
    </row>
    <row r="26" spans="2:7" ht="12.75" customHeight="1" x14ac:dyDescent="0.2">
      <c r="B26" s="14" t="s">
        <v>174</v>
      </c>
      <c r="C26" s="123"/>
      <c r="D26" s="124" t="str">
        <f>$D$12</f>
        <v>Jahr 2019</v>
      </c>
      <c r="E26" s="192">
        <v>0</v>
      </c>
      <c r="F26" s="200">
        <v>0</v>
      </c>
      <c r="G26" s="201">
        <v>0</v>
      </c>
    </row>
    <row r="27" spans="2:7" ht="12.75" customHeight="1" x14ac:dyDescent="0.2">
      <c r="B27" s="2"/>
      <c r="C27" s="82"/>
      <c r="D27" s="81" t="str">
        <f>$D$13</f>
        <v>Jahr 2018</v>
      </c>
      <c r="E27" s="196">
        <v>0</v>
      </c>
      <c r="F27" s="200">
        <v>0</v>
      </c>
      <c r="G27" s="201">
        <v>0</v>
      </c>
    </row>
    <row r="28" spans="2:7" ht="12.75" customHeight="1" x14ac:dyDescent="0.2">
      <c r="B28" s="14" t="s">
        <v>175</v>
      </c>
      <c r="C28" s="123"/>
      <c r="D28" s="124" t="str">
        <f>$D$12</f>
        <v>Jahr 2019</v>
      </c>
      <c r="E28" s="192">
        <v>0</v>
      </c>
      <c r="F28" s="200">
        <v>0</v>
      </c>
      <c r="G28" s="201">
        <v>0</v>
      </c>
    </row>
    <row r="29" spans="2:7" ht="12.75" customHeight="1" x14ac:dyDescent="0.2">
      <c r="B29" s="2"/>
      <c r="C29" s="82"/>
      <c r="D29" s="81" t="str">
        <f>$D$13</f>
        <v>Jahr 2018</v>
      </c>
      <c r="E29" s="196">
        <v>0</v>
      </c>
      <c r="F29" s="200">
        <v>0</v>
      </c>
      <c r="G29" s="201">
        <v>0</v>
      </c>
    </row>
    <row r="30" spans="2:7" ht="12.75" customHeight="1" x14ac:dyDescent="0.2">
      <c r="B30" s="14" t="s">
        <v>176</v>
      </c>
      <c r="C30" s="123"/>
      <c r="D30" s="124" t="str">
        <f>$D$12</f>
        <v>Jahr 2019</v>
      </c>
      <c r="E30" s="192">
        <v>0</v>
      </c>
      <c r="F30" s="200">
        <v>0</v>
      </c>
      <c r="G30" s="201">
        <v>0</v>
      </c>
    </row>
    <row r="31" spans="2:7" ht="12.75" customHeight="1" x14ac:dyDescent="0.2">
      <c r="B31" s="2"/>
      <c r="C31" s="82"/>
      <c r="D31" s="81" t="str">
        <f>$D$13</f>
        <v>Jahr 2018</v>
      </c>
      <c r="E31" s="196">
        <v>0</v>
      </c>
      <c r="F31" s="200">
        <v>0</v>
      </c>
      <c r="G31" s="201">
        <v>0</v>
      </c>
    </row>
    <row r="32" spans="2:7" ht="12.75" customHeight="1" x14ac:dyDescent="0.2">
      <c r="B32" s="14" t="s">
        <v>177</v>
      </c>
      <c r="C32" s="123"/>
      <c r="D32" s="124" t="str">
        <f>$D$12</f>
        <v>Jahr 2019</v>
      </c>
      <c r="E32" s="192">
        <v>0</v>
      </c>
      <c r="F32" s="200">
        <v>0</v>
      </c>
      <c r="G32" s="201">
        <v>0</v>
      </c>
    </row>
    <row r="33" spans="2:7" ht="12.75" customHeight="1" x14ac:dyDescent="0.2">
      <c r="B33" s="2"/>
      <c r="C33" s="82"/>
      <c r="D33" s="81" t="str">
        <f>$D$13</f>
        <v>Jahr 2018</v>
      </c>
      <c r="E33" s="196">
        <v>0</v>
      </c>
      <c r="F33" s="200">
        <v>0</v>
      </c>
      <c r="G33" s="201">
        <v>0</v>
      </c>
    </row>
    <row r="34" spans="2:7" ht="12.75" customHeight="1" x14ac:dyDescent="0.2">
      <c r="B34" s="14" t="s">
        <v>178</v>
      </c>
      <c r="C34" s="123"/>
      <c r="D34" s="124" t="str">
        <f>$D$12</f>
        <v>Jahr 2019</v>
      </c>
      <c r="E34" s="192">
        <v>0</v>
      </c>
      <c r="F34" s="200">
        <v>0</v>
      </c>
      <c r="G34" s="201">
        <v>0</v>
      </c>
    </row>
    <row r="35" spans="2:7" ht="12.75" customHeight="1" x14ac:dyDescent="0.2">
      <c r="B35" s="2"/>
      <c r="C35" s="82"/>
      <c r="D35" s="81" t="str">
        <f>$D$13</f>
        <v>Jahr 2018</v>
      </c>
      <c r="E35" s="196">
        <v>0</v>
      </c>
      <c r="F35" s="200">
        <v>0</v>
      </c>
      <c r="G35" s="201">
        <v>0</v>
      </c>
    </row>
    <row r="36" spans="2:7" ht="12.75" customHeight="1" x14ac:dyDescent="0.2">
      <c r="B36" s="14" t="s">
        <v>179</v>
      </c>
      <c r="C36" s="123"/>
      <c r="D36" s="124" t="str">
        <f>$D$12</f>
        <v>Jahr 2019</v>
      </c>
      <c r="E36" s="192">
        <v>0</v>
      </c>
      <c r="F36" s="200">
        <v>0</v>
      </c>
      <c r="G36" s="201">
        <v>0</v>
      </c>
    </row>
    <row r="37" spans="2:7" ht="12.75" customHeight="1" x14ac:dyDescent="0.2">
      <c r="B37" s="2"/>
      <c r="C37" s="82"/>
      <c r="D37" s="81" t="str">
        <f>$D$13</f>
        <v>Jahr 2018</v>
      </c>
      <c r="E37" s="196">
        <v>0</v>
      </c>
      <c r="F37" s="200">
        <v>0</v>
      </c>
      <c r="G37" s="201">
        <v>0</v>
      </c>
    </row>
    <row r="38" spans="2:7" ht="12.75" customHeight="1" x14ac:dyDescent="0.2">
      <c r="B38" s="14" t="s">
        <v>180</v>
      </c>
      <c r="C38" s="123"/>
      <c r="D38" s="124" t="str">
        <f>$D$12</f>
        <v>Jahr 2019</v>
      </c>
      <c r="E38" s="192">
        <v>0</v>
      </c>
      <c r="F38" s="200">
        <v>0</v>
      </c>
      <c r="G38" s="201">
        <v>0</v>
      </c>
    </row>
    <row r="39" spans="2:7" ht="12.75" customHeight="1" x14ac:dyDescent="0.2">
      <c r="B39" s="2"/>
      <c r="C39" s="82"/>
      <c r="D39" s="81" t="str">
        <f>$D$13</f>
        <v>Jahr 2018</v>
      </c>
      <c r="E39" s="196">
        <v>0</v>
      </c>
      <c r="F39" s="200">
        <v>0</v>
      </c>
      <c r="G39" s="201">
        <v>0</v>
      </c>
    </row>
    <row r="40" spans="2:7" ht="12.75" customHeight="1" x14ac:dyDescent="0.2">
      <c r="B40" s="14" t="s">
        <v>181</v>
      </c>
      <c r="C40" s="123"/>
      <c r="D40" s="124" t="str">
        <f>$D$12</f>
        <v>Jahr 2019</v>
      </c>
      <c r="E40" s="192">
        <v>0</v>
      </c>
      <c r="F40" s="200">
        <v>0</v>
      </c>
      <c r="G40" s="201">
        <v>0</v>
      </c>
    </row>
    <row r="41" spans="2:7" ht="12.75" customHeight="1" x14ac:dyDescent="0.2">
      <c r="B41" s="2"/>
      <c r="C41" s="82"/>
      <c r="D41" s="81" t="str">
        <f>$D$13</f>
        <v>Jahr 2018</v>
      </c>
      <c r="E41" s="196">
        <v>0</v>
      </c>
      <c r="F41" s="200">
        <v>0</v>
      </c>
      <c r="G41" s="201">
        <v>0</v>
      </c>
    </row>
    <row r="42" spans="2:7" ht="12.75" customHeight="1" x14ac:dyDescent="0.2">
      <c r="B42" s="14" t="s">
        <v>182</v>
      </c>
      <c r="C42" s="123"/>
      <c r="D42" s="124" t="str">
        <f>$D$12</f>
        <v>Jahr 2019</v>
      </c>
      <c r="E42" s="192">
        <v>0</v>
      </c>
      <c r="F42" s="200">
        <v>0</v>
      </c>
      <c r="G42" s="201">
        <v>0</v>
      </c>
    </row>
    <row r="43" spans="2:7" ht="12.75" customHeight="1" x14ac:dyDescent="0.2">
      <c r="B43" s="2"/>
      <c r="C43" s="82"/>
      <c r="D43" s="81" t="str">
        <f>$D$13</f>
        <v>Jahr 2018</v>
      </c>
      <c r="E43" s="196">
        <v>0</v>
      </c>
      <c r="F43" s="200">
        <v>0</v>
      </c>
      <c r="G43" s="201">
        <v>0</v>
      </c>
    </row>
    <row r="44" spans="2:7" ht="12.75" customHeight="1" x14ac:dyDescent="0.2">
      <c r="B44" s="14" t="s">
        <v>183</v>
      </c>
      <c r="C44" s="123"/>
      <c r="D44" s="124" t="str">
        <f>$D$12</f>
        <v>Jahr 2019</v>
      </c>
      <c r="E44" s="192">
        <v>0</v>
      </c>
      <c r="F44" s="200">
        <v>0</v>
      </c>
      <c r="G44" s="201">
        <v>0</v>
      </c>
    </row>
    <row r="45" spans="2:7" ht="12.75" customHeight="1" x14ac:dyDescent="0.2">
      <c r="B45" s="2"/>
      <c r="C45" s="82"/>
      <c r="D45" s="81" t="str">
        <f>$D$13</f>
        <v>Jahr 2018</v>
      </c>
      <c r="E45" s="196">
        <v>0</v>
      </c>
      <c r="F45" s="200">
        <v>0</v>
      </c>
      <c r="G45" s="201">
        <v>0</v>
      </c>
    </row>
    <row r="46" spans="2:7" ht="12.75" customHeight="1" x14ac:dyDescent="0.2">
      <c r="B46" s="14" t="s">
        <v>184</v>
      </c>
      <c r="C46" s="123"/>
      <c r="D46" s="124" t="str">
        <f>$D$12</f>
        <v>Jahr 2019</v>
      </c>
      <c r="E46" s="192">
        <v>0</v>
      </c>
      <c r="F46" s="200">
        <v>0</v>
      </c>
      <c r="G46" s="201">
        <v>0</v>
      </c>
    </row>
    <row r="47" spans="2:7" ht="12.75" customHeight="1" x14ac:dyDescent="0.2">
      <c r="B47" s="2"/>
      <c r="C47" s="82"/>
      <c r="D47" s="81" t="str">
        <f>$D$13</f>
        <v>Jahr 2018</v>
      </c>
      <c r="E47" s="196">
        <v>0</v>
      </c>
      <c r="F47" s="200">
        <v>0</v>
      </c>
      <c r="G47" s="201">
        <v>0</v>
      </c>
    </row>
    <row r="48" spans="2:7" ht="12.75" customHeight="1" x14ac:dyDescent="0.2">
      <c r="B48" s="14" t="s">
        <v>185</v>
      </c>
      <c r="C48" s="123"/>
      <c r="D48" s="124" t="str">
        <f>$D$12</f>
        <v>Jahr 2019</v>
      </c>
      <c r="E48" s="192">
        <v>0</v>
      </c>
      <c r="F48" s="200">
        <v>0</v>
      </c>
      <c r="G48" s="201">
        <v>0</v>
      </c>
    </row>
    <row r="49" spans="2:7" ht="12.75" customHeight="1" x14ac:dyDescent="0.2">
      <c r="B49" s="2"/>
      <c r="C49" s="82"/>
      <c r="D49" s="81" t="str">
        <f>$D$13</f>
        <v>Jahr 2018</v>
      </c>
      <c r="E49" s="196">
        <v>0</v>
      </c>
      <c r="F49" s="200">
        <v>0</v>
      </c>
      <c r="G49" s="201">
        <v>0</v>
      </c>
    </row>
    <row r="50" spans="2:7" ht="12.75" customHeight="1" x14ac:dyDescent="0.2">
      <c r="B50" s="14" t="s">
        <v>186</v>
      </c>
      <c r="C50" s="123"/>
      <c r="D50" s="124" t="str">
        <f>$D$12</f>
        <v>Jahr 2019</v>
      </c>
      <c r="E50" s="192">
        <v>0</v>
      </c>
      <c r="F50" s="200">
        <v>0</v>
      </c>
      <c r="G50" s="201">
        <v>0</v>
      </c>
    </row>
    <row r="51" spans="2:7" ht="12.75" customHeight="1" x14ac:dyDescent="0.2">
      <c r="B51" s="2"/>
      <c r="C51" s="82"/>
      <c r="D51" s="81" t="str">
        <f>$D$13</f>
        <v>Jahr 2018</v>
      </c>
      <c r="E51" s="196">
        <v>0</v>
      </c>
      <c r="F51" s="200">
        <v>0</v>
      </c>
      <c r="G51" s="201">
        <v>0</v>
      </c>
    </row>
    <row r="52" spans="2:7" ht="12.75" customHeight="1" x14ac:dyDescent="0.2">
      <c r="B52" s="14" t="s">
        <v>187</v>
      </c>
      <c r="C52" s="123"/>
      <c r="D52" s="124" t="str">
        <f>$D$12</f>
        <v>Jahr 2019</v>
      </c>
      <c r="E52" s="192">
        <v>0</v>
      </c>
      <c r="F52" s="200">
        <v>0</v>
      </c>
      <c r="G52" s="201">
        <v>0</v>
      </c>
    </row>
    <row r="53" spans="2:7" ht="12.75" customHeight="1" x14ac:dyDescent="0.2">
      <c r="B53" s="2"/>
      <c r="C53" s="82"/>
      <c r="D53" s="81" t="str">
        <f>$D$13</f>
        <v>Jahr 2018</v>
      </c>
      <c r="E53" s="196">
        <v>0</v>
      </c>
      <c r="F53" s="200">
        <v>0</v>
      </c>
      <c r="G53" s="201">
        <v>0</v>
      </c>
    </row>
    <row r="54" spans="2:7" ht="12.75" customHeight="1" x14ac:dyDescent="0.2">
      <c r="B54" s="14" t="s">
        <v>78</v>
      </c>
      <c r="C54" s="123"/>
      <c r="D54" s="124" t="str">
        <f>$D$12</f>
        <v>Jahr 2019</v>
      </c>
      <c r="E54" s="192">
        <v>0</v>
      </c>
      <c r="F54" s="200">
        <v>0</v>
      </c>
      <c r="G54" s="201">
        <v>0</v>
      </c>
    </row>
    <row r="55" spans="2:7" ht="12.75" customHeight="1" x14ac:dyDescent="0.2">
      <c r="B55" s="2"/>
      <c r="C55" s="82"/>
      <c r="D55" s="81" t="str">
        <f>$D$13</f>
        <v>Jahr 2018</v>
      </c>
      <c r="E55" s="196">
        <v>0</v>
      </c>
      <c r="F55" s="200">
        <v>0</v>
      </c>
      <c r="G55" s="201">
        <v>0</v>
      </c>
    </row>
    <row r="56" spans="2:7" ht="12.75" customHeight="1" x14ac:dyDescent="0.2">
      <c r="B56" s="14" t="s">
        <v>188</v>
      </c>
      <c r="C56" s="123"/>
      <c r="D56" s="124" t="str">
        <f>$D$12</f>
        <v>Jahr 2019</v>
      </c>
      <c r="E56" s="192">
        <v>0</v>
      </c>
      <c r="F56" s="200">
        <v>0</v>
      </c>
      <c r="G56" s="201">
        <v>0</v>
      </c>
    </row>
    <row r="57" spans="2:7" ht="12.75" customHeight="1" x14ac:dyDescent="0.2">
      <c r="B57" s="2"/>
      <c r="C57" s="82"/>
      <c r="D57" s="81" t="str">
        <f>$D$13</f>
        <v>Jahr 2018</v>
      </c>
      <c r="E57" s="196">
        <v>0</v>
      </c>
      <c r="F57" s="200">
        <v>0</v>
      </c>
      <c r="G57" s="201">
        <v>0</v>
      </c>
    </row>
    <row r="58" spans="2:7" ht="12.75" customHeight="1" x14ac:dyDescent="0.2">
      <c r="B58" s="14" t="s">
        <v>189</v>
      </c>
      <c r="C58" s="123"/>
      <c r="D58" s="124" t="str">
        <f>$D$12</f>
        <v>Jahr 2019</v>
      </c>
      <c r="E58" s="192">
        <v>0</v>
      </c>
      <c r="F58" s="200">
        <v>0</v>
      </c>
      <c r="G58" s="201">
        <v>0</v>
      </c>
    </row>
    <row r="59" spans="2:7" ht="12.75" customHeight="1" x14ac:dyDescent="0.2">
      <c r="B59" s="2"/>
      <c r="C59" s="82"/>
      <c r="D59" s="81" t="str">
        <f>$D$13</f>
        <v>Jahr 2018</v>
      </c>
      <c r="E59" s="196">
        <v>0</v>
      </c>
      <c r="F59" s="200">
        <v>0</v>
      </c>
      <c r="G59" s="201">
        <v>0</v>
      </c>
    </row>
    <row r="60" spans="2:7" ht="12.75" customHeight="1" x14ac:dyDescent="0.2">
      <c r="B60" s="14" t="s">
        <v>190</v>
      </c>
      <c r="C60" s="123"/>
      <c r="D60" s="124" t="str">
        <f>$D$12</f>
        <v>Jahr 2019</v>
      </c>
      <c r="E60" s="192">
        <v>0</v>
      </c>
      <c r="F60" s="200">
        <v>0</v>
      </c>
      <c r="G60" s="201">
        <v>0</v>
      </c>
    </row>
    <row r="61" spans="2:7" ht="12.75" customHeight="1" x14ac:dyDescent="0.2">
      <c r="B61" s="2"/>
      <c r="C61" s="82"/>
      <c r="D61" s="81" t="str">
        <f>$D$13</f>
        <v>Jahr 2018</v>
      </c>
      <c r="E61" s="196">
        <v>0</v>
      </c>
      <c r="F61" s="200">
        <v>0</v>
      </c>
      <c r="G61" s="201">
        <v>0</v>
      </c>
    </row>
    <row r="62" spans="2:7" ht="12.75" customHeight="1" x14ac:dyDescent="0.2">
      <c r="B62" s="14" t="s">
        <v>191</v>
      </c>
      <c r="C62" s="123"/>
      <c r="D62" s="124" t="str">
        <f>$D$12</f>
        <v>Jahr 2019</v>
      </c>
      <c r="E62" s="192">
        <v>0</v>
      </c>
      <c r="F62" s="200">
        <v>0</v>
      </c>
      <c r="G62" s="201">
        <v>0</v>
      </c>
    </row>
    <row r="63" spans="2:7" ht="12.75" customHeight="1" x14ac:dyDescent="0.2">
      <c r="B63" s="2"/>
      <c r="C63" s="82"/>
      <c r="D63" s="81" t="str">
        <f>$D$13</f>
        <v>Jahr 2018</v>
      </c>
      <c r="E63" s="196">
        <v>0</v>
      </c>
      <c r="F63" s="200">
        <v>0</v>
      </c>
      <c r="G63" s="201">
        <v>0</v>
      </c>
    </row>
    <row r="64" spans="2:7" ht="12.75" customHeight="1" x14ac:dyDescent="0.2">
      <c r="B64" s="14" t="s">
        <v>192</v>
      </c>
      <c r="C64" s="123"/>
      <c r="D64" s="124" t="str">
        <f>$D$12</f>
        <v>Jahr 2019</v>
      </c>
      <c r="E64" s="192">
        <v>0</v>
      </c>
      <c r="F64" s="200">
        <v>0</v>
      </c>
      <c r="G64" s="201">
        <v>0</v>
      </c>
    </row>
    <row r="65" spans="2:7" ht="12.75" customHeight="1" x14ac:dyDescent="0.2">
      <c r="B65" s="2"/>
      <c r="C65" s="82"/>
      <c r="D65" s="81" t="str">
        <f>$D$13</f>
        <v>Jahr 2018</v>
      </c>
      <c r="E65" s="196">
        <v>0</v>
      </c>
      <c r="F65" s="200">
        <v>0</v>
      </c>
      <c r="G65" s="201">
        <v>0</v>
      </c>
    </row>
    <row r="66" spans="2:7" ht="12.75" customHeight="1" x14ac:dyDescent="0.2">
      <c r="B66" s="14" t="s">
        <v>193</v>
      </c>
      <c r="C66" s="123"/>
      <c r="D66" s="124" t="str">
        <f>$D$12</f>
        <v>Jahr 2019</v>
      </c>
      <c r="E66" s="192">
        <v>0</v>
      </c>
      <c r="F66" s="200">
        <v>0</v>
      </c>
      <c r="G66" s="201">
        <v>0</v>
      </c>
    </row>
    <row r="67" spans="2:7" ht="12.75" customHeight="1" x14ac:dyDescent="0.2">
      <c r="B67" s="2"/>
      <c r="C67" s="82"/>
      <c r="D67" s="81" t="str">
        <f>$D$13</f>
        <v>Jahr 2018</v>
      </c>
      <c r="E67" s="196">
        <v>0</v>
      </c>
      <c r="F67" s="200">
        <v>0</v>
      </c>
      <c r="G67" s="201">
        <v>0</v>
      </c>
    </row>
    <row r="68" spans="2:7" ht="12.75" customHeight="1" x14ac:dyDescent="0.2">
      <c r="B68" s="14" t="s">
        <v>194</v>
      </c>
      <c r="C68" s="123"/>
      <c r="D68" s="124" t="str">
        <f>$D$12</f>
        <v>Jahr 2019</v>
      </c>
      <c r="E68" s="192">
        <v>0</v>
      </c>
      <c r="F68" s="200">
        <v>0</v>
      </c>
      <c r="G68" s="201">
        <v>0</v>
      </c>
    </row>
    <row r="69" spans="2:7" ht="12.75" customHeight="1" x14ac:dyDescent="0.2">
      <c r="B69" s="2"/>
      <c r="C69" s="82"/>
      <c r="D69" s="81" t="str">
        <f>$D$13</f>
        <v>Jahr 2018</v>
      </c>
      <c r="E69" s="196">
        <v>0</v>
      </c>
      <c r="F69" s="200">
        <v>0</v>
      </c>
      <c r="G69" s="201">
        <v>0</v>
      </c>
    </row>
    <row r="70" spans="2:7" ht="12.75" customHeight="1" x14ac:dyDescent="0.2">
      <c r="B70" s="14" t="s">
        <v>195</v>
      </c>
      <c r="C70" s="123"/>
      <c r="D70" s="124" t="str">
        <f>$D$12</f>
        <v>Jahr 2019</v>
      </c>
      <c r="E70" s="192">
        <v>0</v>
      </c>
      <c r="F70" s="200">
        <v>0</v>
      </c>
      <c r="G70" s="201">
        <v>0</v>
      </c>
    </row>
    <row r="71" spans="2:7" ht="12.75" customHeight="1" x14ac:dyDescent="0.2">
      <c r="B71" s="2"/>
      <c r="C71" s="82"/>
      <c r="D71" s="81" t="str">
        <f>$D$13</f>
        <v>Jahr 2018</v>
      </c>
      <c r="E71" s="196">
        <v>0</v>
      </c>
      <c r="F71" s="200">
        <v>0</v>
      </c>
      <c r="G71" s="201">
        <v>0</v>
      </c>
    </row>
    <row r="72" spans="2:7" ht="12.75" customHeight="1" x14ac:dyDescent="0.2">
      <c r="B72" s="14" t="s">
        <v>196</v>
      </c>
      <c r="C72" s="123"/>
      <c r="D72" s="124" t="str">
        <f>$D$12</f>
        <v>Jahr 2019</v>
      </c>
      <c r="E72" s="192">
        <v>0</v>
      </c>
      <c r="F72" s="200">
        <v>0</v>
      </c>
      <c r="G72" s="201">
        <v>0</v>
      </c>
    </row>
    <row r="73" spans="2:7" ht="12.75" customHeight="1" x14ac:dyDescent="0.2">
      <c r="B73" s="2"/>
      <c r="C73" s="82"/>
      <c r="D73" s="81" t="str">
        <f>$D$13</f>
        <v>Jahr 2018</v>
      </c>
      <c r="E73" s="196">
        <v>0</v>
      </c>
      <c r="F73" s="200">
        <v>0</v>
      </c>
      <c r="G73" s="201">
        <v>0</v>
      </c>
    </row>
    <row r="74" spans="2:7" ht="12.75" customHeight="1" x14ac:dyDescent="0.2">
      <c r="B74" s="14" t="s">
        <v>80</v>
      </c>
      <c r="C74" s="123"/>
      <c r="D74" s="124" t="str">
        <f>$D$12</f>
        <v>Jahr 2019</v>
      </c>
      <c r="E74" s="192">
        <v>0</v>
      </c>
      <c r="F74" s="200">
        <v>0</v>
      </c>
      <c r="G74" s="201">
        <v>0</v>
      </c>
    </row>
    <row r="75" spans="2:7" ht="12.75" customHeight="1" x14ac:dyDescent="0.2">
      <c r="B75" s="2"/>
      <c r="C75" s="82"/>
      <c r="D75" s="81" t="str">
        <f>$D$13</f>
        <v>Jahr 2018</v>
      </c>
      <c r="E75" s="196">
        <v>0</v>
      </c>
      <c r="F75" s="200">
        <v>0</v>
      </c>
      <c r="G75" s="201">
        <v>0</v>
      </c>
    </row>
    <row r="76" spans="2:7" ht="12.75" customHeight="1" x14ac:dyDescent="0.2">
      <c r="B76" s="14" t="s">
        <v>197</v>
      </c>
      <c r="C76" s="123"/>
      <c r="D76" s="124" t="str">
        <f>$D$12</f>
        <v>Jahr 2019</v>
      </c>
      <c r="E76" s="192">
        <v>0</v>
      </c>
      <c r="F76" s="200">
        <v>0</v>
      </c>
      <c r="G76" s="201">
        <v>0</v>
      </c>
    </row>
    <row r="77" spans="2:7" ht="12.75" customHeight="1" x14ac:dyDescent="0.2">
      <c r="B77" s="2"/>
      <c r="C77" s="82"/>
      <c r="D77" s="81" t="str">
        <f>$D$13</f>
        <v>Jahr 2018</v>
      </c>
      <c r="E77" s="196">
        <v>0</v>
      </c>
      <c r="F77" s="200">
        <v>0</v>
      </c>
      <c r="G77" s="201">
        <v>0</v>
      </c>
    </row>
    <row r="78" spans="2:7" ht="12.75" customHeight="1" x14ac:dyDescent="0.2">
      <c r="B78" s="14" t="s">
        <v>198</v>
      </c>
      <c r="C78" s="123"/>
      <c r="D78" s="124" t="str">
        <f>$D$12</f>
        <v>Jahr 2019</v>
      </c>
      <c r="E78" s="192">
        <v>0</v>
      </c>
      <c r="F78" s="200">
        <v>0</v>
      </c>
      <c r="G78" s="201">
        <v>0</v>
      </c>
    </row>
    <row r="79" spans="2:7" ht="12.75" customHeight="1" x14ac:dyDescent="0.2">
      <c r="B79" s="2"/>
      <c r="C79" s="82"/>
      <c r="D79" s="81" t="str">
        <f>$D$13</f>
        <v>Jahr 2018</v>
      </c>
      <c r="E79" s="196">
        <v>0</v>
      </c>
      <c r="F79" s="200">
        <v>0</v>
      </c>
      <c r="G79" s="201">
        <v>0</v>
      </c>
    </row>
    <row r="80" spans="2:7" ht="12.75" customHeight="1" x14ac:dyDescent="0.2">
      <c r="B80" s="14" t="s">
        <v>199</v>
      </c>
      <c r="C80" s="123"/>
      <c r="D80" s="124" t="str">
        <f>$D$12</f>
        <v>Jahr 2019</v>
      </c>
      <c r="E80" s="192">
        <v>0</v>
      </c>
      <c r="F80" s="200">
        <v>0</v>
      </c>
      <c r="G80" s="201">
        <v>0</v>
      </c>
    </row>
    <row r="81" spans="2:7" ht="12.75" customHeight="1" x14ac:dyDescent="0.2">
      <c r="B81" s="2"/>
      <c r="C81" s="82"/>
      <c r="D81" s="81" t="str">
        <f>$D$13</f>
        <v>Jahr 2018</v>
      </c>
      <c r="E81" s="196">
        <v>0</v>
      </c>
      <c r="F81" s="200">
        <v>0</v>
      </c>
      <c r="G81" s="201">
        <v>0</v>
      </c>
    </row>
    <row r="82" spans="2:7" ht="12.75" customHeight="1" x14ac:dyDescent="0.2">
      <c r="B82" s="14" t="s">
        <v>200</v>
      </c>
      <c r="C82" s="123"/>
      <c r="D82" s="124" t="str">
        <f>$D$12</f>
        <v>Jahr 2019</v>
      </c>
      <c r="E82" s="192">
        <v>0</v>
      </c>
      <c r="F82" s="200">
        <v>0</v>
      </c>
      <c r="G82" s="201">
        <v>0</v>
      </c>
    </row>
    <row r="83" spans="2:7" ht="12.75" customHeight="1" x14ac:dyDescent="0.2">
      <c r="B83" s="2"/>
      <c r="C83" s="82"/>
      <c r="D83" s="81" t="str">
        <f>$D$13</f>
        <v>Jahr 2018</v>
      </c>
      <c r="E83" s="196">
        <v>0</v>
      </c>
      <c r="F83" s="200">
        <v>0</v>
      </c>
      <c r="G83" s="201">
        <v>0</v>
      </c>
    </row>
    <row r="84" spans="2:7" ht="12.75" customHeight="1" x14ac:dyDescent="0.2">
      <c r="B84" s="14" t="s">
        <v>201</v>
      </c>
      <c r="C84" s="123"/>
      <c r="D84" s="124" t="str">
        <f>$D$12</f>
        <v>Jahr 2019</v>
      </c>
      <c r="E84" s="192">
        <v>0</v>
      </c>
      <c r="F84" s="200">
        <v>0</v>
      </c>
      <c r="G84" s="201">
        <v>0</v>
      </c>
    </row>
    <row r="85" spans="2:7" ht="12.75" customHeight="1" x14ac:dyDescent="0.2">
      <c r="B85" s="2"/>
      <c r="C85" s="82"/>
      <c r="D85" s="81" t="str">
        <f>$D$13</f>
        <v>Jahr 2018</v>
      </c>
      <c r="E85" s="196">
        <v>0</v>
      </c>
      <c r="F85" s="200">
        <v>0</v>
      </c>
      <c r="G85" s="201">
        <v>0</v>
      </c>
    </row>
    <row r="86" spans="2:7" ht="12.75" customHeight="1" x14ac:dyDescent="0.2">
      <c r="B86" s="14" t="s">
        <v>202</v>
      </c>
      <c r="C86" s="123"/>
      <c r="D86" s="124" t="str">
        <f>$D$12</f>
        <v>Jahr 2019</v>
      </c>
      <c r="E86" s="192">
        <v>0</v>
      </c>
      <c r="F86" s="200">
        <v>0</v>
      </c>
      <c r="G86" s="201">
        <v>0</v>
      </c>
    </row>
    <row r="87" spans="2:7" ht="12.75" customHeight="1" x14ac:dyDescent="0.2">
      <c r="B87" s="2"/>
      <c r="C87" s="82"/>
      <c r="D87" s="81" t="str">
        <f>$D$13</f>
        <v>Jahr 2018</v>
      </c>
      <c r="E87" s="196">
        <v>0</v>
      </c>
      <c r="F87" s="200">
        <v>0</v>
      </c>
      <c r="G87" s="201">
        <v>0</v>
      </c>
    </row>
    <row r="88" spans="2:7" ht="12.75" customHeight="1" x14ac:dyDescent="0.2">
      <c r="B88" s="14" t="s">
        <v>82</v>
      </c>
      <c r="C88" s="123"/>
      <c r="D88" s="124" t="str">
        <f>$D$12</f>
        <v>Jahr 2019</v>
      </c>
      <c r="E88" s="192">
        <v>0</v>
      </c>
      <c r="F88" s="200">
        <v>0</v>
      </c>
      <c r="G88" s="201">
        <v>0</v>
      </c>
    </row>
    <row r="89" spans="2:7" ht="12.75" customHeight="1" x14ac:dyDescent="0.2">
      <c r="B89" s="2"/>
      <c r="C89" s="82"/>
      <c r="D89" s="81" t="str">
        <f>$D$13</f>
        <v>Jahr 2018</v>
      </c>
      <c r="E89" s="196">
        <v>0</v>
      </c>
      <c r="F89" s="200">
        <v>0</v>
      </c>
      <c r="G89" s="201">
        <v>0</v>
      </c>
    </row>
    <row r="90" spans="2:7" ht="12.75" customHeight="1" x14ac:dyDescent="0.2">
      <c r="B90" s="14" t="s">
        <v>203</v>
      </c>
      <c r="C90" s="123"/>
      <c r="D90" s="124" t="str">
        <f>$D$12</f>
        <v>Jahr 2019</v>
      </c>
      <c r="E90" s="192">
        <v>0</v>
      </c>
      <c r="F90" s="200">
        <v>0</v>
      </c>
      <c r="G90" s="201">
        <v>0</v>
      </c>
    </row>
    <row r="91" spans="2:7" ht="12.75" customHeight="1" x14ac:dyDescent="0.2">
      <c r="B91" s="2"/>
      <c r="C91" s="82"/>
      <c r="D91" s="81" t="str">
        <f>$D$13</f>
        <v>Jahr 2018</v>
      </c>
      <c r="E91" s="196">
        <v>0</v>
      </c>
      <c r="F91" s="200">
        <v>0</v>
      </c>
      <c r="G91" s="201">
        <v>0</v>
      </c>
    </row>
    <row r="92" spans="2:7" ht="12.75" customHeight="1" x14ac:dyDescent="0.2">
      <c r="B92" s="14" t="s">
        <v>204</v>
      </c>
      <c r="C92" s="123"/>
      <c r="D92" s="124" t="str">
        <f>$D$12</f>
        <v>Jahr 2019</v>
      </c>
      <c r="E92" s="192">
        <v>0</v>
      </c>
      <c r="F92" s="200">
        <v>0</v>
      </c>
      <c r="G92" s="201">
        <v>0</v>
      </c>
    </row>
    <row r="93" spans="2:7" ht="12.75" customHeight="1" x14ac:dyDescent="0.2">
      <c r="B93" s="2"/>
      <c r="C93" s="82"/>
      <c r="D93" s="81" t="str">
        <f>$D$13</f>
        <v>Jahr 2018</v>
      </c>
      <c r="E93" s="196">
        <v>0</v>
      </c>
      <c r="F93" s="200">
        <v>0</v>
      </c>
      <c r="G93" s="201">
        <v>0</v>
      </c>
    </row>
    <row r="94" spans="2:7" ht="12.75" customHeight="1" x14ac:dyDescent="0.2">
      <c r="B94" s="14" t="s">
        <v>205</v>
      </c>
      <c r="C94" s="123"/>
      <c r="D94" s="124" t="str">
        <f>$D$12</f>
        <v>Jahr 2019</v>
      </c>
      <c r="E94" s="192">
        <v>0</v>
      </c>
      <c r="F94" s="200">
        <v>0</v>
      </c>
      <c r="G94" s="201">
        <v>0</v>
      </c>
    </row>
    <row r="95" spans="2:7" ht="12.75" customHeight="1" x14ac:dyDescent="0.2">
      <c r="B95" s="2"/>
      <c r="C95" s="82"/>
      <c r="D95" s="81" t="str">
        <f>$D$13</f>
        <v>Jahr 2018</v>
      </c>
      <c r="E95" s="196">
        <v>0</v>
      </c>
      <c r="F95" s="200">
        <v>0</v>
      </c>
      <c r="G95" s="201">
        <v>0</v>
      </c>
    </row>
    <row r="96" spans="2:7" ht="12.75" customHeight="1" x14ac:dyDescent="0.2">
      <c r="B96" s="14" t="s">
        <v>206</v>
      </c>
      <c r="C96" s="123"/>
      <c r="D96" s="124" t="str">
        <f>$D$12</f>
        <v>Jahr 2019</v>
      </c>
      <c r="E96" s="192">
        <v>0</v>
      </c>
      <c r="F96" s="200">
        <v>0</v>
      </c>
      <c r="G96" s="201">
        <v>0</v>
      </c>
    </row>
    <row r="97" spans="2:7" ht="12.75" customHeight="1" x14ac:dyDescent="0.2">
      <c r="B97" s="2"/>
      <c r="C97" s="82"/>
      <c r="D97" s="81" t="str">
        <f>$D$13</f>
        <v>Jahr 2018</v>
      </c>
      <c r="E97" s="196">
        <v>0</v>
      </c>
      <c r="F97" s="200">
        <v>0</v>
      </c>
      <c r="G97" s="201">
        <v>0</v>
      </c>
    </row>
    <row r="98" spans="2:7" ht="12.75" customHeight="1" x14ac:dyDescent="0.2">
      <c r="B98" s="14" t="s">
        <v>207</v>
      </c>
      <c r="C98" s="123"/>
      <c r="D98" s="124" t="str">
        <f>$D$12</f>
        <v>Jahr 2019</v>
      </c>
      <c r="E98" s="192">
        <v>0</v>
      </c>
      <c r="F98" s="200">
        <v>0</v>
      </c>
      <c r="G98" s="201">
        <v>0</v>
      </c>
    </row>
    <row r="99" spans="2:7" ht="12.75" customHeight="1" x14ac:dyDescent="0.2">
      <c r="B99" s="2"/>
      <c r="C99" s="82"/>
      <c r="D99" s="81" t="str">
        <f>$D$13</f>
        <v>Jahr 2018</v>
      </c>
      <c r="E99" s="196">
        <v>0</v>
      </c>
      <c r="F99" s="200">
        <v>0</v>
      </c>
      <c r="G99" s="201">
        <v>0</v>
      </c>
    </row>
    <row r="100" spans="2:7" ht="12.75" customHeight="1" x14ac:dyDescent="0.2">
      <c r="B100" s="14" t="s">
        <v>208</v>
      </c>
      <c r="C100" s="123"/>
      <c r="D100" s="124" t="str">
        <f>$D$12</f>
        <v>Jahr 2019</v>
      </c>
      <c r="E100" s="192">
        <v>0</v>
      </c>
      <c r="F100" s="200">
        <v>0</v>
      </c>
      <c r="G100" s="201">
        <v>0</v>
      </c>
    </row>
    <row r="101" spans="2:7" ht="12.75" customHeight="1" x14ac:dyDescent="0.2">
      <c r="B101" s="2"/>
      <c r="C101" s="82"/>
      <c r="D101" s="81" t="str">
        <f>$D$13</f>
        <v>Jahr 2018</v>
      </c>
      <c r="E101" s="196">
        <v>0</v>
      </c>
      <c r="F101" s="200">
        <v>0</v>
      </c>
      <c r="G101" s="201">
        <v>0</v>
      </c>
    </row>
    <row r="102" spans="2:7" ht="12.75" customHeight="1" x14ac:dyDescent="0.2">
      <c r="B102" s="14" t="s">
        <v>209</v>
      </c>
      <c r="C102" s="123"/>
      <c r="D102" s="124" t="str">
        <f>$D$12</f>
        <v>Jahr 2019</v>
      </c>
      <c r="E102" s="192">
        <v>0</v>
      </c>
      <c r="F102" s="200">
        <v>0</v>
      </c>
      <c r="G102" s="201">
        <v>0</v>
      </c>
    </row>
    <row r="103" spans="2:7" ht="12.75" customHeight="1" x14ac:dyDescent="0.2">
      <c r="B103" s="2"/>
      <c r="C103" s="82"/>
      <c r="D103" s="81" t="str">
        <f>$D$13</f>
        <v>Jahr 2018</v>
      </c>
      <c r="E103" s="196">
        <v>0</v>
      </c>
      <c r="F103" s="200">
        <v>0</v>
      </c>
      <c r="G103" s="201">
        <v>0</v>
      </c>
    </row>
    <row r="104" spans="2:7" ht="12.75" customHeight="1" x14ac:dyDescent="0.2">
      <c r="B104" s="14" t="s">
        <v>84</v>
      </c>
      <c r="C104" s="123"/>
      <c r="D104" s="124" t="str">
        <f>$D$12</f>
        <v>Jahr 2019</v>
      </c>
      <c r="E104" s="192">
        <v>0</v>
      </c>
      <c r="F104" s="200">
        <v>0</v>
      </c>
      <c r="G104" s="201">
        <v>0</v>
      </c>
    </row>
    <row r="105" spans="2:7" ht="12.75" customHeight="1" x14ac:dyDescent="0.2">
      <c r="B105" s="2"/>
      <c r="C105" s="82"/>
      <c r="D105" s="81" t="str">
        <f>$D$13</f>
        <v>Jahr 2018</v>
      </c>
      <c r="E105" s="196">
        <v>0</v>
      </c>
      <c r="F105" s="200">
        <v>0</v>
      </c>
      <c r="G105" s="201">
        <v>0</v>
      </c>
    </row>
    <row r="106" spans="2:7" ht="12.75" customHeight="1" x14ac:dyDescent="0.2">
      <c r="B106" s="14" t="s">
        <v>210</v>
      </c>
      <c r="C106" s="123"/>
      <c r="D106" s="124" t="str">
        <f>$D$12</f>
        <v>Jahr 2019</v>
      </c>
      <c r="E106" s="192">
        <v>0</v>
      </c>
      <c r="F106" s="200">
        <v>0</v>
      </c>
      <c r="G106" s="201">
        <v>0</v>
      </c>
    </row>
    <row r="107" spans="2:7" ht="12.75" customHeight="1" x14ac:dyDescent="0.2">
      <c r="B107" s="2"/>
      <c r="C107" s="82"/>
      <c r="D107" s="81" t="str">
        <f>$D$13</f>
        <v>Jahr 2018</v>
      </c>
      <c r="E107" s="196">
        <v>0</v>
      </c>
      <c r="F107" s="200">
        <v>0</v>
      </c>
      <c r="G107" s="201">
        <v>0</v>
      </c>
    </row>
    <row r="108" spans="2:7" ht="12.75" customHeight="1" x14ac:dyDescent="0.2">
      <c r="B108" s="14" t="s">
        <v>86</v>
      </c>
      <c r="C108" s="123"/>
      <c r="D108" s="124" t="str">
        <f>$D$12</f>
        <v>Jahr 2019</v>
      </c>
      <c r="E108" s="192">
        <v>0</v>
      </c>
      <c r="F108" s="200">
        <v>0</v>
      </c>
      <c r="G108" s="201">
        <v>0</v>
      </c>
    </row>
    <row r="109" spans="2:7" ht="12.75" customHeight="1" x14ac:dyDescent="0.2">
      <c r="B109" s="2"/>
      <c r="C109" s="82"/>
      <c r="D109" s="81" t="str">
        <f>$D$13</f>
        <v>Jahr 2018</v>
      </c>
      <c r="E109" s="196">
        <v>0</v>
      </c>
      <c r="F109" s="200">
        <v>0</v>
      </c>
      <c r="G109" s="201">
        <v>0</v>
      </c>
    </row>
    <row r="110" spans="2:7" ht="12.75" customHeight="1" x14ac:dyDescent="0.2">
      <c r="B110" s="14" t="s">
        <v>88</v>
      </c>
      <c r="C110" s="123"/>
      <c r="D110" s="124" t="str">
        <f>$D$12</f>
        <v>Jahr 2019</v>
      </c>
      <c r="E110" s="192">
        <v>0</v>
      </c>
      <c r="F110" s="200">
        <v>0</v>
      </c>
      <c r="G110" s="201">
        <v>0</v>
      </c>
    </row>
    <row r="111" spans="2:7" ht="12.75" customHeight="1" x14ac:dyDescent="0.2">
      <c r="B111" s="2"/>
      <c r="C111" s="82"/>
      <c r="D111" s="81" t="str">
        <f>$D$13</f>
        <v>Jahr 2018</v>
      </c>
      <c r="E111" s="196">
        <v>0</v>
      </c>
      <c r="F111" s="200">
        <v>0</v>
      </c>
      <c r="G111" s="201">
        <v>0</v>
      </c>
    </row>
    <row r="112" spans="2:7" ht="12.75" customHeight="1" x14ac:dyDescent="0.2">
      <c r="B112" s="14" t="s">
        <v>211</v>
      </c>
      <c r="C112" s="123"/>
      <c r="D112" s="124" t="str">
        <f>$D$12</f>
        <v>Jahr 2019</v>
      </c>
      <c r="E112" s="192">
        <v>0</v>
      </c>
      <c r="F112" s="200">
        <v>0</v>
      </c>
      <c r="G112" s="201">
        <v>0</v>
      </c>
    </row>
    <row r="113" spans="2:7" ht="12.75" customHeight="1" x14ac:dyDescent="0.2">
      <c r="B113" s="2"/>
      <c r="C113" s="82"/>
      <c r="D113" s="81" t="str">
        <f>$D$13</f>
        <v>Jahr 2018</v>
      </c>
      <c r="E113" s="196">
        <v>0</v>
      </c>
      <c r="F113" s="200">
        <v>0</v>
      </c>
      <c r="G113" s="201">
        <v>0</v>
      </c>
    </row>
    <row r="114" spans="2:7" ht="12.75" customHeight="1" x14ac:dyDescent="0.2">
      <c r="B114" s="14" t="s">
        <v>212</v>
      </c>
      <c r="C114" s="123"/>
      <c r="D114" s="124" t="str">
        <f>$D$12</f>
        <v>Jahr 2019</v>
      </c>
      <c r="E114" s="192">
        <v>0</v>
      </c>
      <c r="F114" s="200">
        <v>0</v>
      </c>
      <c r="G114" s="201">
        <v>0</v>
      </c>
    </row>
    <row r="115" spans="2:7" ht="12.75" customHeight="1" x14ac:dyDescent="0.2">
      <c r="B115" s="2"/>
      <c r="C115" s="82"/>
      <c r="D115" s="81" t="str">
        <f>$D$13</f>
        <v>Jahr 2018</v>
      </c>
      <c r="E115" s="196">
        <v>0</v>
      </c>
      <c r="F115" s="200">
        <v>0</v>
      </c>
      <c r="G115" s="201">
        <v>0</v>
      </c>
    </row>
    <row r="116" spans="2:7" ht="12.75" customHeight="1" x14ac:dyDescent="0.2">
      <c r="B116" s="14" t="s">
        <v>213</v>
      </c>
      <c r="C116" s="123"/>
      <c r="D116" s="124" t="str">
        <f>$D$12</f>
        <v>Jahr 2019</v>
      </c>
      <c r="E116" s="192">
        <v>0</v>
      </c>
      <c r="F116" s="200">
        <v>0</v>
      </c>
      <c r="G116" s="201">
        <v>0</v>
      </c>
    </row>
    <row r="117" spans="2:7" ht="12.75" customHeight="1" x14ac:dyDescent="0.2">
      <c r="B117" s="2"/>
      <c r="C117" s="82"/>
      <c r="D117" s="81" t="str">
        <f>$D$13</f>
        <v>Jahr 2018</v>
      </c>
      <c r="E117" s="196">
        <v>0</v>
      </c>
      <c r="F117" s="200">
        <v>0</v>
      </c>
      <c r="G117" s="201">
        <v>0</v>
      </c>
    </row>
    <row r="118" spans="2:7" ht="12.75" customHeight="1" x14ac:dyDescent="0.2">
      <c r="B118" s="14" t="s">
        <v>214</v>
      </c>
      <c r="C118" s="123"/>
      <c r="D118" s="124" t="str">
        <f>$D$12</f>
        <v>Jahr 2019</v>
      </c>
      <c r="E118" s="192">
        <v>0</v>
      </c>
      <c r="F118" s="200">
        <v>0</v>
      </c>
      <c r="G118" s="201">
        <v>0</v>
      </c>
    </row>
    <row r="119" spans="2:7" ht="12.75" customHeight="1" x14ac:dyDescent="0.2">
      <c r="B119" s="2"/>
      <c r="C119" s="82"/>
      <c r="D119" s="81" t="str">
        <f>$D$13</f>
        <v>Jahr 2018</v>
      </c>
      <c r="E119" s="196">
        <v>0</v>
      </c>
      <c r="F119" s="200">
        <v>0</v>
      </c>
      <c r="G119" s="201">
        <v>0</v>
      </c>
    </row>
    <row r="120" spans="2:7" ht="12.75" customHeight="1" x14ac:dyDescent="0.2">
      <c r="B120" s="14" t="s">
        <v>215</v>
      </c>
      <c r="C120" s="123"/>
      <c r="D120" s="124" t="str">
        <f>$D$12</f>
        <v>Jahr 2019</v>
      </c>
      <c r="E120" s="192">
        <v>0</v>
      </c>
      <c r="F120" s="200">
        <v>0</v>
      </c>
      <c r="G120" s="201">
        <v>0</v>
      </c>
    </row>
    <row r="121" spans="2:7" ht="12.75" customHeight="1" x14ac:dyDescent="0.2">
      <c r="B121" s="2"/>
      <c r="C121" s="82"/>
      <c r="D121" s="81" t="str">
        <f>$D$13</f>
        <v>Jahr 2018</v>
      </c>
      <c r="E121" s="196">
        <v>0</v>
      </c>
      <c r="F121" s="200">
        <v>0</v>
      </c>
      <c r="G121" s="201">
        <v>0</v>
      </c>
    </row>
    <row r="122" spans="2:7" ht="12.75" customHeight="1" x14ac:dyDescent="0.2">
      <c r="B122" s="14" t="s">
        <v>216</v>
      </c>
      <c r="C122" s="123"/>
      <c r="D122" s="124" t="str">
        <f>$D$12</f>
        <v>Jahr 2019</v>
      </c>
      <c r="E122" s="192">
        <v>0</v>
      </c>
      <c r="F122" s="200">
        <v>0</v>
      </c>
      <c r="G122" s="201">
        <v>0</v>
      </c>
    </row>
    <row r="123" spans="2:7" ht="12.75" customHeight="1" x14ac:dyDescent="0.2">
      <c r="B123" s="2"/>
      <c r="C123" s="82"/>
      <c r="D123" s="81" t="str">
        <f>$D$13</f>
        <v>Jahr 2018</v>
      </c>
      <c r="E123" s="196">
        <v>0</v>
      </c>
      <c r="F123" s="200">
        <v>0</v>
      </c>
      <c r="G123" s="201">
        <v>0</v>
      </c>
    </row>
    <row r="124" spans="2:7" ht="12.75" customHeight="1" x14ac:dyDescent="0.2">
      <c r="B124" s="14" t="s">
        <v>90</v>
      </c>
      <c r="C124" s="123"/>
      <c r="D124" s="124" t="str">
        <f>$D$12</f>
        <v>Jahr 2019</v>
      </c>
      <c r="E124" s="192">
        <v>0</v>
      </c>
      <c r="F124" s="200">
        <v>0</v>
      </c>
      <c r="G124" s="201">
        <v>0</v>
      </c>
    </row>
    <row r="125" spans="2:7" ht="12.75" customHeight="1" x14ac:dyDescent="0.2">
      <c r="B125" s="2"/>
      <c r="C125" s="82"/>
      <c r="D125" s="81" t="str">
        <f>$D$13</f>
        <v>Jahr 2018</v>
      </c>
      <c r="E125" s="196">
        <v>0</v>
      </c>
      <c r="F125" s="200">
        <v>0</v>
      </c>
      <c r="G125" s="201">
        <v>0</v>
      </c>
    </row>
    <row r="126" spans="2:7" ht="12.75" customHeight="1" x14ac:dyDescent="0.2">
      <c r="B126" s="14" t="s">
        <v>92</v>
      </c>
      <c r="C126" s="123"/>
      <c r="D126" s="124" t="str">
        <f>$D$12</f>
        <v>Jahr 2019</v>
      </c>
      <c r="E126" s="192">
        <v>0</v>
      </c>
      <c r="F126" s="200">
        <v>0</v>
      </c>
      <c r="G126" s="201">
        <v>0</v>
      </c>
    </row>
    <row r="127" spans="2:7" ht="12.75" customHeight="1" x14ac:dyDescent="0.2">
      <c r="B127" s="2"/>
      <c r="C127" s="82"/>
      <c r="D127" s="81" t="str">
        <f>$D$13</f>
        <v>Jahr 2018</v>
      </c>
      <c r="E127" s="196">
        <v>0</v>
      </c>
      <c r="F127" s="200">
        <v>0</v>
      </c>
      <c r="G127" s="201">
        <v>0</v>
      </c>
    </row>
    <row r="128" spans="2:7" ht="12.75" customHeight="1" x14ac:dyDescent="0.2">
      <c r="B128" s="14" t="s">
        <v>217</v>
      </c>
      <c r="C128" s="123"/>
      <c r="D128" s="124" t="str">
        <f>$D$12</f>
        <v>Jahr 2019</v>
      </c>
      <c r="E128" s="192">
        <v>0</v>
      </c>
      <c r="F128" s="200">
        <v>0</v>
      </c>
      <c r="G128" s="201">
        <v>0</v>
      </c>
    </row>
    <row r="129" spans="2:7" ht="12.75" customHeight="1" x14ac:dyDescent="0.2">
      <c r="B129" s="2"/>
      <c r="C129" s="82"/>
      <c r="D129" s="81" t="str">
        <f>$D$13</f>
        <v>Jahr 2018</v>
      </c>
      <c r="E129" s="196">
        <v>0</v>
      </c>
      <c r="F129" s="200">
        <v>0</v>
      </c>
      <c r="G129" s="201">
        <v>0</v>
      </c>
    </row>
    <row r="130" spans="2:7" ht="12.75" customHeight="1" x14ac:dyDescent="0.2">
      <c r="B130" s="14" t="s">
        <v>218</v>
      </c>
      <c r="C130" s="123"/>
      <c r="D130" s="124" t="str">
        <f>$D$12</f>
        <v>Jahr 2019</v>
      </c>
      <c r="E130" s="192">
        <v>0</v>
      </c>
      <c r="F130" s="200">
        <v>0</v>
      </c>
      <c r="G130" s="201">
        <v>0</v>
      </c>
    </row>
    <row r="131" spans="2:7" ht="12.75" customHeight="1" x14ac:dyDescent="0.2">
      <c r="B131" s="2"/>
      <c r="C131" s="82"/>
      <c r="D131" s="81" t="str">
        <f>$D$13</f>
        <v>Jahr 2018</v>
      </c>
      <c r="E131" s="196">
        <v>0</v>
      </c>
      <c r="F131" s="200">
        <v>0</v>
      </c>
      <c r="G131" s="201">
        <v>0</v>
      </c>
    </row>
    <row r="132" spans="2:7" ht="12.75" customHeight="1" x14ac:dyDescent="0.2">
      <c r="B132" s="14" t="s">
        <v>219</v>
      </c>
      <c r="C132" s="123"/>
      <c r="D132" s="124" t="str">
        <f>$D$12</f>
        <v>Jahr 2019</v>
      </c>
      <c r="E132" s="192">
        <v>0</v>
      </c>
      <c r="F132" s="200">
        <v>0</v>
      </c>
      <c r="G132" s="201">
        <v>0</v>
      </c>
    </row>
    <row r="133" spans="2:7" ht="12.75" customHeight="1" x14ac:dyDescent="0.2">
      <c r="B133" s="2"/>
      <c r="C133" s="82"/>
      <c r="D133" s="81" t="str">
        <f>$D$13</f>
        <v>Jahr 2018</v>
      </c>
      <c r="E133" s="196">
        <v>0</v>
      </c>
      <c r="F133" s="200">
        <v>0</v>
      </c>
      <c r="G133" s="201">
        <v>0</v>
      </c>
    </row>
    <row r="134" spans="2:7" ht="12.75" customHeight="1" x14ac:dyDescent="0.2">
      <c r="B134" s="14" t="s">
        <v>220</v>
      </c>
      <c r="C134" s="123"/>
      <c r="D134" s="124" t="str">
        <f>$D$12</f>
        <v>Jahr 2019</v>
      </c>
      <c r="E134" s="192">
        <v>0</v>
      </c>
      <c r="F134" s="200">
        <v>0</v>
      </c>
      <c r="G134" s="201">
        <v>0</v>
      </c>
    </row>
    <row r="135" spans="2:7" ht="12.75" customHeight="1" x14ac:dyDescent="0.2">
      <c r="B135" s="2"/>
      <c r="C135" s="82"/>
      <c r="D135" s="81" t="str">
        <f>$D$13</f>
        <v>Jahr 2018</v>
      </c>
      <c r="E135" s="196">
        <v>0</v>
      </c>
      <c r="F135" s="200">
        <v>0</v>
      </c>
      <c r="G135" s="201">
        <v>0</v>
      </c>
    </row>
    <row r="136" spans="2:7" ht="12.75" customHeight="1" x14ac:dyDescent="0.2">
      <c r="B136" s="14" t="s">
        <v>221</v>
      </c>
      <c r="C136" s="123"/>
      <c r="D136" s="124" t="str">
        <f>$D$12</f>
        <v>Jahr 2019</v>
      </c>
      <c r="E136" s="192">
        <v>0</v>
      </c>
      <c r="F136" s="200">
        <v>0</v>
      </c>
      <c r="G136" s="201">
        <v>0</v>
      </c>
    </row>
    <row r="137" spans="2:7" ht="12.75" customHeight="1" x14ac:dyDescent="0.2">
      <c r="B137" s="2"/>
      <c r="C137" s="82"/>
      <c r="D137" s="81" t="str">
        <f>$D$13</f>
        <v>Jahr 2018</v>
      </c>
      <c r="E137" s="196">
        <v>0</v>
      </c>
      <c r="F137" s="200">
        <v>0</v>
      </c>
      <c r="G137" s="201">
        <v>0</v>
      </c>
    </row>
    <row r="138" spans="2:7" ht="12.75" customHeight="1" x14ac:dyDescent="0.2">
      <c r="B138" s="14" t="s">
        <v>222</v>
      </c>
      <c r="C138" s="123"/>
      <c r="D138" s="124" t="str">
        <f>$D$12</f>
        <v>Jahr 2019</v>
      </c>
      <c r="E138" s="192">
        <v>0</v>
      </c>
      <c r="F138" s="200">
        <v>0</v>
      </c>
      <c r="G138" s="201">
        <v>0</v>
      </c>
    </row>
    <row r="139" spans="2:7" ht="12.75" customHeight="1" x14ac:dyDescent="0.2">
      <c r="B139" s="2"/>
      <c r="C139" s="82"/>
      <c r="D139" s="81" t="str">
        <f>$D$13</f>
        <v>Jahr 2018</v>
      </c>
      <c r="E139" s="196">
        <v>0</v>
      </c>
      <c r="F139" s="200">
        <v>0</v>
      </c>
      <c r="G139" s="201">
        <v>0</v>
      </c>
    </row>
    <row r="140" spans="2:7" ht="12.75" customHeight="1" x14ac:dyDescent="0.2">
      <c r="B140" s="14" t="s">
        <v>223</v>
      </c>
      <c r="C140" s="123"/>
      <c r="D140" s="124" t="str">
        <f>$D$12</f>
        <v>Jahr 2019</v>
      </c>
      <c r="E140" s="192">
        <v>0</v>
      </c>
      <c r="F140" s="200">
        <v>0</v>
      </c>
      <c r="G140" s="201">
        <v>0</v>
      </c>
    </row>
    <row r="141" spans="2:7" ht="12.75" customHeight="1" x14ac:dyDescent="0.2">
      <c r="B141" s="2"/>
      <c r="C141" s="82"/>
      <c r="D141" s="81" t="str">
        <f>$D$13</f>
        <v>Jahr 2018</v>
      </c>
      <c r="E141" s="196">
        <v>0</v>
      </c>
      <c r="F141" s="200">
        <v>0</v>
      </c>
      <c r="G141" s="201">
        <v>0</v>
      </c>
    </row>
    <row r="142" spans="2:7" ht="12.75" customHeight="1" x14ac:dyDescent="0.2">
      <c r="B142" s="14" t="s">
        <v>224</v>
      </c>
      <c r="C142" s="123"/>
      <c r="D142" s="124" t="str">
        <f>$D$12</f>
        <v>Jahr 2019</v>
      </c>
      <c r="E142" s="192">
        <v>0</v>
      </c>
      <c r="F142" s="200">
        <v>0</v>
      </c>
      <c r="G142" s="201">
        <v>0</v>
      </c>
    </row>
    <row r="143" spans="2:7" ht="12.75" customHeight="1" x14ac:dyDescent="0.2">
      <c r="B143" s="2"/>
      <c r="C143" s="82"/>
      <c r="D143" s="81" t="str">
        <f>$D$13</f>
        <v>Jahr 2018</v>
      </c>
      <c r="E143" s="196">
        <v>0</v>
      </c>
      <c r="F143" s="200">
        <v>0</v>
      </c>
      <c r="G143" s="201">
        <v>0</v>
      </c>
    </row>
    <row r="144" spans="2:7" ht="12.75" customHeight="1" x14ac:dyDescent="0.2">
      <c r="B144" s="14" t="s">
        <v>225</v>
      </c>
      <c r="C144" s="123"/>
      <c r="D144" s="124" t="str">
        <f>$D$12</f>
        <v>Jahr 2019</v>
      </c>
      <c r="E144" s="192">
        <v>0</v>
      </c>
      <c r="F144" s="200">
        <v>0</v>
      </c>
      <c r="G144" s="201">
        <v>0</v>
      </c>
    </row>
    <row r="145" spans="2:7" ht="12.75" customHeight="1" x14ac:dyDescent="0.2">
      <c r="B145" s="2"/>
      <c r="C145" s="82"/>
      <c r="D145" s="81" t="str">
        <f>$D$13</f>
        <v>Jahr 2018</v>
      </c>
      <c r="E145" s="196">
        <v>0</v>
      </c>
      <c r="F145" s="200">
        <v>0</v>
      </c>
      <c r="G145" s="201">
        <v>0</v>
      </c>
    </row>
    <row r="146" spans="2:7" ht="12.75" customHeight="1" x14ac:dyDescent="0.2">
      <c r="B146" s="14" t="s">
        <v>226</v>
      </c>
      <c r="C146" s="123"/>
      <c r="D146" s="124" t="str">
        <f>$D$12</f>
        <v>Jahr 2019</v>
      </c>
      <c r="E146" s="192">
        <v>0</v>
      </c>
      <c r="F146" s="200">
        <v>0</v>
      </c>
      <c r="G146" s="201">
        <v>0</v>
      </c>
    </row>
    <row r="147" spans="2:7" ht="12.75" customHeight="1" x14ac:dyDescent="0.2">
      <c r="B147" s="2"/>
      <c r="C147" s="82"/>
      <c r="D147" s="81" t="str">
        <f>$D$13</f>
        <v>Jahr 2018</v>
      </c>
      <c r="E147" s="196">
        <v>0</v>
      </c>
      <c r="F147" s="200">
        <v>0</v>
      </c>
      <c r="G147" s="201">
        <v>0</v>
      </c>
    </row>
    <row r="148" spans="2:7" ht="12.75" customHeight="1" x14ac:dyDescent="0.2">
      <c r="B148" s="14" t="s">
        <v>227</v>
      </c>
      <c r="C148" s="123"/>
      <c r="D148" s="124" t="str">
        <f>$D$12</f>
        <v>Jahr 2019</v>
      </c>
      <c r="E148" s="192">
        <v>0</v>
      </c>
      <c r="F148" s="200">
        <v>0</v>
      </c>
      <c r="G148" s="201">
        <v>0</v>
      </c>
    </row>
    <row r="149" spans="2:7" ht="12.75" customHeight="1" x14ac:dyDescent="0.2">
      <c r="B149" s="2"/>
      <c r="C149" s="82"/>
      <c r="D149" s="81" t="str">
        <f>$D$13</f>
        <v>Jahr 2018</v>
      </c>
      <c r="E149" s="196">
        <v>0</v>
      </c>
      <c r="F149" s="200">
        <v>0</v>
      </c>
      <c r="G149" s="201">
        <v>0</v>
      </c>
    </row>
    <row r="150" spans="2:7" ht="12.75" customHeight="1" x14ac:dyDescent="0.2">
      <c r="B150" s="14" t="s">
        <v>228</v>
      </c>
      <c r="C150" s="123"/>
      <c r="D150" s="124" t="str">
        <f>$D$12</f>
        <v>Jahr 2019</v>
      </c>
      <c r="E150" s="192">
        <v>0</v>
      </c>
      <c r="F150" s="200">
        <v>0</v>
      </c>
      <c r="G150" s="201">
        <v>0</v>
      </c>
    </row>
    <row r="151" spans="2:7" ht="12.75" customHeight="1" x14ac:dyDescent="0.2">
      <c r="B151" s="2"/>
      <c r="C151" s="82"/>
      <c r="D151" s="81" t="str">
        <f>$D$13</f>
        <v>Jahr 2018</v>
      </c>
      <c r="E151" s="196">
        <v>0</v>
      </c>
      <c r="F151" s="200">
        <v>0</v>
      </c>
      <c r="G151" s="201">
        <v>0</v>
      </c>
    </row>
    <row r="152" spans="2:7" ht="12.75" customHeight="1" x14ac:dyDescent="0.2">
      <c r="B152" s="14" t="s">
        <v>229</v>
      </c>
      <c r="C152" s="123"/>
      <c r="D152" s="124" t="str">
        <f>$D$12</f>
        <v>Jahr 2019</v>
      </c>
      <c r="E152" s="192">
        <v>0</v>
      </c>
      <c r="F152" s="200">
        <v>0</v>
      </c>
      <c r="G152" s="201">
        <v>0</v>
      </c>
    </row>
    <row r="153" spans="2:7" ht="12.75" customHeight="1" x14ac:dyDescent="0.2">
      <c r="B153" s="2"/>
      <c r="C153" s="82"/>
      <c r="D153" s="81" t="str">
        <f>$D$13</f>
        <v>Jahr 2018</v>
      </c>
      <c r="E153" s="196">
        <v>0</v>
      </c>
      <c r="F153" s="200">
        <v>0</v>
      </c>
      <c r="G153" s="201">
        <v>0</v>
      </c>
    </row>
    <row r="154" spans="2:7" ht="12.75" customHeight="1" x14ac:dyDescent="0.2">
      <c r="B154" s="14" t="s">
        <v>230</v>
      </c>
      <c r="C154" s="123"/>
      <c r="D154" s="124" t="str">
        <f>$D$12</f>
        <v>Jahr 2019</v>
      </c>
      <c r="E154" s="192">
        <v>0</v>
      </c>
      <c r="F154" s="200">
        <v>0</v>
      </c>
      <c r="G154" s="201">
        <v>0</v>
      </c>
    </row>
    <row r="155" spans="2:7" ht="12.75" customHeight="1" x14ac:dyDescent="0.2">
      <c r="B155" s="2"/>
      <c r="C155" s="82"/>
      <c r="D155" s="81" t="str">
        <f>$D$13</f>
        <v>Jahr 2018</v>
      </c>
      <c r="E155" s="196">
        <v>0</v>
      </c>
      <c r="F155" s="200">
        <v>0</v>
      </c>
      <c r="G155" s="201">
        <v>0</v>
      </c>
    </row>
    <row r="156" spans="2:7" ht="12.75" customHeight="1" x14ac:dyDescent="0.2">
      <c r="B156" s="14" t="s">
        <v>231</v>
      </c>
      <c r="C156" s="123"/>
      <c r="D156" s="124" t="str">
        <f>$D$12</f>
        <v>Jahr 2019</v>
      </c>
      <c r="E156" s="192">
        <v>0</v>
      </c>
      <c r="F156" s="200">
        <v>0</v>
      </c>
      <c r="G156" s="201">
        <v>0</v>
      </c>
    </row>
    <row r="157" spans="2:7" ht="12.75" customHeight="1" x14ac:dyDescent="0.2">
      <c r="B157" s="2"/>
      <c r="C157" s="82"/>
      <c r="D157" s="81" t="str">
        <f>$D$13</f>
        <v>Jahr 2018</v>
      </c>
      <c r="E157" s="196">
        <v>0</v>
      </c>
      <c r="F157" s="200">
        <v>0</v>
      </c>
      <c r="G157" s="201">
        <v>0</v>
      </c>
    </row>
    <row r="158" spans="2:7" ht="12.75" customHeight="1" x14ac:dyDescent="0.2">
      <c r="B158" s="14" t="s">
        <v>94</v>
      </c>
      <c r="C158" s="123"/>
      <c r="D158" s="124" t="str">
        <f>$D$12</f>
        <v>Jahr 2019</v>
      </c>
      <c r="E158" s="192">
        <v>0</v>
      </c>
      <c r="F158" s="200">
        <v>0</v>
      </c>
      <c r="G158" s="201">
        <v>0</v>
      </c>
    </row>
    <row r="159" spans="2:7" ht="12.75" customHeight="1" x14ac:dyDescent="0.2">
      <c r="B159" s="2"/>
      <c r="C159" s="82"/>
      <c r="D159" s="81" t="str">
        <f>$D$13</f>
        <v>Jahr 2018</v>
      </c>
      <c r="E159" s="196">
        <v>0</v>
      </c>
      <c r="F159" s="200">
        <v>0</v>
      </c>
      <c r="G159" s="201">
        <v>0</v>
      </c>
    </row>
    <row r="160" spans="2:7" ht="12.75" customHeight="1" x14ac:dyDescent="0.2">
      <c r="B160" s="14" t="s">
        <v>130</v>
      </c>
      <c r="C160" s="123"/>
      <c r="D160" s="124" t="str">
        <f>$D$12</f>
        <v>Jahr 2019</v>
      </c>
      <c r="E160" s="192">
        <v>0</v>
      </c>
      <c r="F160" s="200">
        <v>0</v>
      </c>
      <c r="G160" s="201">
        <v>0</v>
      </c>
    </row>
    <row r="161" spans="2:7" ht="12.75" customHeight="1" x14ac:dyDescent="0.2">
      <c r="B161" s="2"/>
      <c r="C161" s="82"/>
      <c r="D161" s="81" t="str">
        <f>$D$13</f>
        <v>Jahr 2018</v>
      </c>
      <c r="E161" s="196">
        <v>0</v>
      </c>
      <c r="F161" s="200">
        <v>0</v>
      </c>
      <c r="G161" s="201">
        <v>0</v>
      </c>
    </row>
    <row r="162" spans="2:7" ht="12.75" customHeight="1" x14ac:dyDescent="0.2">
      <c r="B162" s="14" t="s">
        <v>232</v>
      </c>
      <c r="C162" s="123"/>
      <c r="D162" s="124" t="str">
        <f>$D$12</f>
        <v>Jahr 2019</v>
      </c>
      <c r="E162" s="192">
        <v>0</v>
      </c>
      <c r="F162" s="200">
        <v>0</v>
      </c>
      <c r="G162" s="201">
        <v>0</v>
      </c>
    </row>
    <row r="163" spans="2:7" ht="12.75" customHeight="1" x14ac:dyDescent="0.2">
      <c r="B163" s="2"/>
      <c r="C163" s="82"/>
      <c r="D163" s="81" t="str">
        <f>$D$13</f>
        <v>Jahr 2018</v>
      </c>
      <c r="E163" s="196">
        <v>0</v>
      </c>
      <c r="F163" s="200">
        <v>0</v>
      </c>
      <c r="G163" s="201">
        <v>0</v>
      </c>
    </row>
    <row r="164" spans="2:7" ht="12.75" customHeight="1" x14ac:dyDescent="0.2">
      <c r="B164" s="14" t="s">
        <v>96</v>
      </c>
      <c r="C164" s="123"/>
      <c r="D164" s="124" t="str">
        <f>$D$12</f>
        <v>Jahr 2019</v>
      </c>
      <c r="E164" s="192">
        <v>0</v>
      </c>
      <c r="F164" s="200">
        <v>0</v>
      </c>
      <c r="G164" s="201">
        <v>0</v>
      </c>
    </row>
    <row r="165" spans="2:7" ht="12.75" customHeight="1" x14ac:dyDescent="0.2">
      <c r="B165" s="2"/>
      <c r="C165" s="82"/>
      <c r="D165" s="81" t="str">
        <f>$D$13</f>
        <v>Jahr 2018</v>
      </c>
      <c r="E165" s="196">
        <v>0</v>
      </c>
      <c r="F165" s="200">
        <v>0</v>
      </c>
      <c r="G165" s="201">
        <v>0</v>
      </c>
    </row>
    <row r="166" spans="2:7" ht="12.75" customHeight="1" x14ac:dyDescent="0.2">
      <c r="B166" s="14" t="s">
        <v>233</v>
      </c>
      <c r="C166" s="123"/>
      <c r="D166" s="124" t="str">
        <f>$D$12</f>
        <v>Jahr 2019</v>
      </c>
      <c r="E166" s="192">
        <v>0</v>
      </c>
      <c r="F166" s="200">
        <v>0</v>
      </c>
      <c r="G166" s="201">
        <v>0</v>
      </c>
    </row>
    <row r="167" spans="2:7" ht="12.75" customHeight="1" x14ac:dyDescent="0.2">
      <c r="B167" s="2"/>
      <c r="C167" s="82"/>
      <c r="D167" s="81" t="str">
        <f>$D$13</f>
        <v>Jahr 2018</v>
      </c>
      <c r="E167" s="196">
        <v>0</v>
      </c>
      <c r="F167" s="200">
        <v>0</v>
      </c>
      <c r="G167" s="201">
        <v>0</v>
      </c>
    </row>
    <row r="168" spans="2:7" ht="12.75" customHeight="1" x14ac:dyDescent="0.2">
      <c r="B168" s="14" t="s">
        <v>138</v>
      </c>
      <c r="C168" s="123"/>
      <c r="D168" s="124" t="str">
        <f>$D$12</f>
        <v>Jahr 2019</v>
      </c>
      <c r="E168" s="192">
        <v>0</v>
      </c>
      <c r="F168" s="200">
        <v>0</v>
      </c>
      <c r="G168" s="201">
        <v>0</v>
      </c>
    </row>
    <row r="169" spans="2:7" ht="12.75" customHeight="1" x14ac:dyDescent="0.2">
      <c r="B169" s="2"/>
      <c r="C169" s="82"/>
      <c r="D169" s="81" t="str">
        <f>$D$13</f>
        <v>Jahr 2018</v>
      </c>
      <c r="E169" s="196">
        <v>0</v>
      </c>
      <c r="F169" s="200">
        <v>0</v>
      </c>
      <c r="G169" s="201">
        <v>0</v>
      </c>
    </row>
    <row r="170" spans="2:7" ht="12.75" customHeight="1" x14ac:dyDescent="0.2">
      <c r="B170" s="14" t="s">
        <v>234</v>
      </c>
      <c r="C170" s="123"/>
      <c r="D170" s="124" t="str">
        <f>$D$12</f>
        <v>Jahr 2019</v>
      </c>
      <c r="E170" s="192">
        <v>0</v>
      </c>
      <c r="F170" s="200">
        <v>0</v>
      </c>
      <c r="G170" s="201">
        <v>0</v>
      </c>
    </row>
    <row r="171" spans="2:7" ht="12.75" customHeight="1" x14ac:dyDescent="0.2">
      <c r="B171" s="2"/>
      <c r="C171" s="82"/>
      <c r="D171" s="81" t="str">
        <f>$D$13</f>
        <v>Jahr 2018</v>
      </c>
      <c r="E171" s="196">
        <v>0</v>
      </c>
      <c r="F171" s="200">
        <v>0</v>
      </c>
      <c r="G171" s="201">
        <v>0</v>
      </c>
    </row>
    <row r="172" spans="2:7" ht="12.75" customHeight="1" x14ac:dyDescent="0.2">
      <c r="B172" s="14" t="s">
        <v>235</v>
      </c>
      <c r="C172" s="123"/>
      <c r="D172" s="124" t="str">
        <f>$D$12</f>
        <v>Jahr 2019</v>
      </c>
      <c r="E172" s="192">
        <v>0</v>
      </c>
      <c r="F172" s="200">
        <v>0</v>
      </c>
      <c r="G172" s="201">
        <v>0</v>
      </c>
    </row>
    <row r="173" spans="2:7" ht="12.75" customHeight="1" x14ac:dyDescent="0.2">
      <c r="B173" s="2"/>
      <c r="C173" s="82"/>
      <c r="D173" s="81" t="str">
        <f>$D$13</f>
        <v>Jahr 2018</v>
      </c>
      <c r="E173" s="196">
        <v>0</v>
      </c>
      <c r="F173" s="200">
        <v>0</v>
      </c>
      <c r="G173" s="201">
        <v>0</v>
      </c>
    </row>
    <row r="174" spans="2:7" ht="12.75" customHeight="1" x14ac:dyDescent="0.2">
      <c r="B174" s="14" t="s">
        <v>236</v>
      </c>
      <c r="C174" s="123"/>
      <c r="D174" s="124" t="str">
        <f>$D$12</f>
        <v>Jahr 2019</v>
      </c>
      <c r="E174" s="192">
        <v>0</v>
      </c>
      <c r="F174" s="200">
        <v>0</v>
      </c>
      <c r="G174" s="201">
        <v>0</v>
      </c>
    </row>
    <row r="175" spans="2:7" ht="12.75" customHeight="1" x14ac:dyDescent="0.2">
      <c r="B175" s="2"/>
      <c r="C175" s="82"/>
      <c r="D175" s="81" t="str">
        <f>$D$13</f>
        <v>Jahr 2018</v>
      </c>
      <c r="E175" s="196">
        <v>0</v>
      </c>
      <c r="F175" s="200">
        <v>0</v>
      </c>
      <c r="G175" s="201">
        <v>0</v>
      </c>
    </row>
    <row r="176" spans="2:7" ht="12.75" customHeight="1" x14ac:dyDescent="0.2">
      <c r="B176" s="14" t="s">
        <v>237</v>
      </c>
      <c r="C176" s="123"/>
      <c r="D176" s="124" t="str">
        <f>$D$12</f>
        <v>Jahr 2019</v>
      </c>
      <c r="E176" s="192">
        <v>0</v>
      </c>
      <c r="F176" s="200">
        <v>0</v>
      </c>
      <c r="G176" s="201">
        <v>0</v>
      </c>
    </row>
    <row r="177" spans="2:7" ht="12.75" customHeight="1" x14ac:dyDescent="0.2">
      <c r="B177" s="2"/>
      <c r="C177" s="82"/>
      <c r="D177" s="81" t="str">
        <f>$D$13</f>
        <v>Jahr 2018</v>
      </c>
      <c r="E177" s="196">
        <v>0</v>
      </c>
      <c r="F177" s="200">
        <v>0</v>
      </c>
      <c r="G177" s="201">
        <v>0</v>
      </c>
    </row>
    <row r="178" spans="2:7" ht="12.75" customHeight="1" x14ac:dyDescent="0.2">
      <c r="B178" s="14" t="s">
        <v>238</v>
      </c>
      <c r="C178" s="123"/>
      <c r="D178" s="124" t="str">
        <f>$D$12</f>
        <v>Jahr 2019</v>
      </c>
      <c r="E178" s="192">
        <v>0</v>
      </c>
      <c r="F178" s="200">
        <v>0</v>
      </c>
      <c r="G178" s="201">
        <v>0</v>
      </c>
    </row>
    <row r="179" spans="2:7" ht="12.75" customHeight="1" x14ac:dyDescent="0.2">
      <c r="B179" s="2"/>
      <c r="C179" s="82"/>
      <c r="D179" s="81" t="str">
        <f>$D$13</f>
        <v>Jahr 2018</v>
      </c>
      <c r="E179" s="196">
        <v>0</v>
      </c>
      <c r="F179" s="200">
        <v>0</v>
      </c>
      <c r="G179" s="201">
        <v>0</v>
      </c>
    </row>
    <row r="180" spans="2:7" ht="12.75" customHeight="1" x14ac:dyDescent="0.2">
      <c r="B180" s="14" t="s">
        <v>239</v>
      </c>
      <c r="C180" s="123"/>
      <c r="D180" s="124" t="str">
        <f>$D$12</f>
        <v>Jahr 2019</v>
      </c>
      <c r="E180" s="192">
        <v>0</v>
      </c>
      <c r="F180" s="200">
        <v>0</v>
      </c>
      <c r="G180" s="201">
        <v>0</v>
      </c>
    </row>
    <row r="181" spans="2:7" ht="12.75" customHeight="1" x14ac:dyDescent="0.2">
      <c r="B181" s="2"/>
      <c r="C181" s="82"/>
      <c r="D181" s="81" t="str">
        <f>$D$13</f>
        <v>Jahr 2018</v>
      </c>
      <c r="E181" s="196">
        <v>0</v>
      </c>
      <c r="F181" s="200">
        <v>0</v>
      </c>
      <c r="G181" s="201">
        <v>0</v>
      </c>
    </row>
    <row r="182" spans="2:7" ht="12.75" customHeight="1" x14ac:dyDescent="0.2">
      <c r="B182" s="14" t="s">
        <v>140</v>
      </c>
      <c r="C182" s="123"/>
      <c r="D182" s="124" t="str">
        <f>$D$12</f>
        <v>Jahr 2019</v>
      </c>
      <c r="E182" s="192">
        <v>0</v>
      </c>
      <c r="F182" s="200">
        <v>0</v>
      </c>
      <c r="G182" s="201">
        <v>0</v>
      </c>
    </row>
    <row r="183" spans="2:7" ht="12.75" customHeight="1" x14ac:dyDescent="0.2">
      <c r="B183" s="2"/>
      <c r="C183" s="82"/>
      <c r="D183" s="81" t="str">
        <f>$D$13</f>
        <v>Jahr 2018</v>
      </c>
      <c r="E183" s="196">
        <v>0</v>
      </c>
      <c r="F183" s="200">
        <v>0</v>
      </c>
      <c r="G183" s="201">
        <v>0</v>
      </c>
    </row>
    <row r="184" spans="2:7" ht="12.75" customHeight="1" x14ac:dyDescent="0.2">
      <c r="B184" s="14" t="s">
        <v>240</v>
      </c>
      <c r="C184" s="123"/>
      <c r="D184" s="124" t="str">
        <f>$D$12</f>
        <v>Jahr 2019</v>
      </c>
      <c r="E184" s="192">
        <v>0</v>
      </c>
      <c r="F184" s="200">
        <v>0</v>
      </c>
      <c r="G184" s="201">
        <v>0</v>
      </c>
    </row>
    <row r="185" spans="2:7" ht="12.75" customHeight="1" x14ac:dyDescent="0.2">
      <c r="B185" s="2"/>
      <c r="C185" s="82"/>
      <c r="D185" s="81" t="str">
        <f>$D$13</f>
        <v>Jahr 2018</v>
      </c>
      <c r="E185" s="196">
        <v>0</v>
      </c>
      <c r="F185" s="200">
        <v>0</v>
      </c>
      <c r="G185" s="201">
        <v>0</v>
      </c>
    </row>
    <row r="186" spans="2:7" ht="12.75" customHeight="1" x14ac:dyDescent="0.2">
      <c r="B186" s="14" t="s">
        <v>241</v>
      </c>
      <c r="C186" s="123"/>
      <c r="D186" s="124" t="str">
        <f>$D$12</f>
        <v>Jahr 2019</v>
      </c>
      <c r="E186" s="192">
        <v>0</v>
      </c>
      <c r="F186" s="200">
        <v>0</v>
      </c>
      <c r="G186" s="201">
        <v>0</v>
      </c>
    </row>
    <row r="187" spans="2:7" ht="12.75" customHeight="1" x14ac:dyDescent="0.2">
      <c r="B187" s="2"/>
      <c r="C187" s="82"/>
      <c r="D187" s="81" t="str">
        <f>$D$13</f>
        <v>Jahr 2018</v>
      </c>
      <c r="E187" s="196">
        <v>0</v>
      </c>
      <c r="F187" s="200">
        <v>0</v>
      </c>
      <c r="G187" s="201">
        <v>0</v>
      </c>
    </row>
    <row r="188" spans="2:7" ht="12.75" customHeight="1" x14ac:dyDescent="0.2">
      <c r="B188" s="14" t="s">
        <v>242</v>
      </c>
      <c r="C188" s="123"/>
      <c r="D188" s="124" t="str">
        <f>$D$12</f>
        <v>Jahr 2019</v>
      </c>
      <c r="E188" s="192">
        <v>0</v>
      </c>
      <c r="F188" s="200">
        <v>0</v>
      </c>
      <c r="G188" s="201">
        <v>0</v>
      </c>
    </row>
    <row r="189" spans="2:7" ht="12.75" customHeight="1" x14ac:dyDescent="0.2">
      <c r="B189" s="2"/>
      <c r="C189" s="82"/>
      <c r="D189" s="81" t="str">
        <f>$D$13</f>
        <v>Jahr 2018</v>
      </c>
      <c r="E189" s="196">
        <v>0</v>
      </c>
      <c r="F189" s="200">
        <v>0</v>
      </c>
      <c r="G189" s="201">
        <v>0</v>
      </c>
    </row>
    <row r="190" spans="2:7" ht="12.75" customHeight="1" x14ac:dyDescent="0.2">
      <c r="B190" s="14" t="s">
        <v>243</v>
      </c>
      <c r="C190" s="123"/>
      <c r="D190" s="124" t="str">
        <f>$D$12</f>
        <v>Jahr 2019</v>
      </c>
      <c r="E190" s="192">
        <v>0</v>
      </c>
      <c r="F190" s="200">
        <v>0</v>
      </c>
      <c r="G190" s="201">
        <v>0</v>
      </c>
    </row>
    <row r="191" spans="2:7" ht="12.75" customHeight="1" x14ac:dyDescent="0.2">
      <c r="B191" s="2"/>
      <c r="C191" s="82"/>
      <c r="D191" s="81" t="str">
        <f>$D$13</f>
        <v>Jahr 2018</v>
      </c>
      <c r="E191" s="196">
        <v>0</v>
      </c>
      <c r="F191" s="200">
        <v>0</v>
      </c>
      <c r="G191" s="201">
        <v>0</v>
      </c>
    </row>
    <row r="192" spans="2:7" ht="12.75" customHeight="1" x14ac:dyDescent="0.2">
      <c r="B192" s="14" t="s">
        <v>244</v>
      </c>
      <c r="C192" s="123"/>
      <c r="D192" s="124" t="str">
        <f>$D$12</f>
        <v>Jahr 2019</v>
      </c>
      <c r="E192" s="192">
        <v>0</v>
      </c>
      <c r="F192" s="200">
        <v>0</v>
      </c>
      <c r="G192" s="201">
        <v>0</v>
      </c>
    </row>
    <row r="193" spans="2:7" ht="12.75" customHeight="1" x14ac:dyDescent="0.2">
      <c r="B193" s="2"/>
      <c r="C193" s="82"/>
      <c r="D193" s="81" t="str">
        <f>$D$13</f>
        <v>Jahr 2018</v>
      </c>
      <c r="E193" s="196">
        <v>0</v>
      </c>
      <c r="F193" s="200">
        <v>0</v>
      </c>
      <c r="G193" s="201">
        <v>0</v>
      </c>
    </row>
    <row r="194" spans="2:7" ht="12.75" customHeight="1" x14ac:dyDescent="0.2">
      <c r="B194" s="14" t="s">
        <v>245</v>
      </c>
      <c r="C194" s="123"/>
      <c r="D194" s="124" t="str">
        <f>$D$12</f>
        <v>Jahr 2019</v>
      </c>
      <c r="E194" s="192">
        <v>0</v>
      </c>
      <c r="F194" s="200">
        <v>0</v>
      </c>
      <c r="G194" s="201">
        <v>0</v>
      </c>
    </row>
    <row r="195" spans="2:7" ht="12.75" customHeight="1" x14ac:dyDescent="0.2">
      <c r="B195" s="2"/>
      <c r="C195" s="82"/>
      <c r="D195" s="81" t="str">
        <f>$D$13</f>
        <v>Jahr 2018</v>
      </c>
      <c r="E195" s="196">
        <v>0</v>
      </c>
      <c r="F195" s="200">
        <v>0</v>
      </c>
      <c r="G195" s="201">
        <v>0</v>
      </c>
    </row>
    <row r="196" spans="2:7" ht="12.75" customHeight="1" x14ac:dyDescent="0.2">
      <c r="B196" s="14" t="s">
        <v>246</v>
      </c>
      <c r="C196" s="123"/>
      <c r="D196" s="124" t="str">
        <f>$D$12</f>
        <v>Jahr 2019</v>
      </c>
      <c r="E196" s="192">
        <v>0</v>
      </c>
      <c r="F196" s="200">
        <v>0</v>
      </c>
      <c r="G196" s="201">
        <v>0</v>
      </c>
    </row>
    <row r="197" spans="2:7" ht="12.75" customHeight="1" x14ac:dyDescent="0.2">
      <c r="B197" s="2"/>
      <c r="C197" s="82"/>
      <c r="D197" s="81" t="str">
        <f>$D$13</f>
        <v>Jahr 2018</v>
      </c>
      <c r="E197" s="196">
        <v>0</v>
      </c>
      <c r="F197" s="200">
        <v>0</v>
      </c>
      <c r="G197" s="201">
        <v>0</v>
      </c>
    </row>
    <row r="198" spans="2:7" ht="12.75" customHeight="1" x14ac:dyDescent="0.2">
      <c r="B198" s="14" t="s">
        <v>247</v>
      </c>
      <c r="C198" s="123"/>
      <c r="D198" s="124" t="str">
        <f>$D$12</f>
        <v>Jahr 2019</v>
      </c>
      <c r="E198" s="192">
        <v>0</v>
      </c>
      <c r="F198" s="200">
        <v>0</v>
      </c>
      <c r="G198" s="201">
        <v>0</v>
      </c>
    </row>
    <row r="199" spans="2:7" ht="12.75" customHeight="1" x14ac:dyDescent="0.2">
      <c r="B199" s="2"/>
      <c r="C199" s="82"/>
      <c r="D199" s="81" t="str">
        <f>$D$13</f>
        <v>Jahr 2018</v>
      </c>
      <c r="E199" s="196">
        <v>0</v>
      </c>
      <c r="F199" s="200">
        <v>0</v>
      </c>
      <c r="G199" s="201">
        <v>0</v>
      </c>
    </row>
    <row r="200" spans="2:7" ht="12.75" customHeight="1" x14ac:dyDescent="0.2">
      <c r="B200" s="14" t="s">
        <v>248</v>
      </c>
      <c r="C200" s="123"/>
      <c r="D200" s="124" t="str">
        <f>$D$12</f>
        <v>Jahr 2019</v>
      </c>
      <c r="E200" s="192">
        <v>0</v>
      </c>
      <c r="F200" s="200">
        <v>0</v>
      </c>
      <c r="G200" s="201">
        <v>0</v>
      </c>
    </row>
    <row r="201" spans="2:7" ht="12.75" customHeight="1" x14ac:dyDescent="0.2">
      <c r="B201" s="2"/>
      <c r="C201" s="82"/>
      <c r="D201" s="81" t="str">
        <f>$D$13</f>
        <v>Jahr 2018</v>
      </c>
      <c r="E201" s="196">
        <v>0</v>
      </c>
      <c r="F201" s="200">
        <v>0</v>
      </c>
      <c r="G201" s="201">
        <v>0</v>
      </c>
    </row>
    <row r="202" spans="2:7" ht="12.75" customHeight="1" x14ac:dyDescent="0.2">
      <c r="B202" s="14" t="s">
        <v>249</v>
      </c>
      <c r="C202" s="123"/>
      <c r="D202" s="124" t="str">
        <f>$D$12</f>
        <v>Jahr 2019</v>
      </c>
      <c r="E202" s="192">
        <v>0</v>
      </c>
      <c r="F202" s="200">
        <v>0</v>
      </c>
      <c r="G202" s="201">
        <v>0</v>
      </c>
    </row>
    <row r="203" spans="2:7" ht="12.75" customHeight="1" x14ac:dyDescent="0.2">
      <c r="B203" s="2"/>
      <c r="C203" s="82"/>
      <c r="D203" s="81" t="str">
        <f>$D$13</f>
        <v>Jahr 2018</v>
      </c>
      <c r="E203" s="196">
        <v>0</v>
      </c>
      <c r="F203" s="200">
        <v>0</v>
      </c>
      <c r="G203" s="201">
        <v>0</v>
      </c>
    </row>
    <row r="204" spans="2:7" ht="12.75" customHeight="1" x14ac:dyDescent="0.2">
      <c r="B204" s="14" t="s">
        <v>250</v>
      </c>
      <c r="C204" s="123"/>
      <c r="D204" s="124" t="str">
        <f>$D$12</f>
        <v>Jahr 2019</v>
      </c>
      <c r="E204" s="192">
        <v>0</v>
      </c>
      <c r="F204" s="200">
        <v>0</v>
      </c>
      <c r="G204" s="201">
        <v>0</v>
      </c>
    </row>
    <row r="205" spans="2:7" ht="12.75" customHeight="1" x14ac:dyDescent="0.2">
      <c r="B205" s="2"/>
      <c r="C205" s="82"/>
      <c r="D205" s="81" t="str">
        <f>$D$13</f>
        <v>Jahr 2018</v>
      </c>
      <c r="E205" s="196">
        <v>0</v>
      </c>
      <c r="F205" s="200">
        <v>0</v>
      </c>
      <c r="G205" s="201">
        <v>0</v>
      </c>
    </row>
    <row r="206" spans="2:7" ht="12.75" customHeight="1" x14ac:dyDescent="0.2">
      <c r="B206" s="14" t="s">
        <v>251</v>
      </c>
      <c r="C206" s="123"/>
      <c r="D206" s="124" t="str">
        <f>$D$12</f>
        <v>Jahr 2019</v>
      </c>
      <c r="E206" s="192">
        <v>0</v>
      </c>
      <c r="F206" s="200">
        <v>0</v>
      </c>
      <c r="G206" s="201">
        <v>0</v>
      </c>
    </row>
    <row r="207" spans="2:7" ht="12.75" customHeight="1" x14ac:dyDescent="0.2">
      <c r="B207" s="2"/>
      <c r="C207" s="82"/>
      <c r="D207" s="81" t="str">
        <f>$D$13</f>
        <v>Jahr 2018</v>
      </c>
      <c r="E207" s="196">
        <v>0</v>
      </c>
      <c r="F207" s="200">
        <v>0</v>
      </c>
      <c r="G207" s="201">
        <v>0</v>
      </c>
    </row>
    <row r="208" spans="2:7" ht="12.75" customHeight="1" x14ac:dyDescent="0.2">
      <c r="B208" s="14" t="s">
        <v>252</v>
      </c>
      <c r="C208" s="123"/>
      <c r="D208" s="124" t="str">
        <f>$D$12</f>
        <v>Jahr 2019</v>
      </c>
      <c r="E208" s="192">
        <v>0</v>
      </c>
      <c r="F208" s="200">
        <v>0</v>
      </c>
      <c r="G208" s="201">
        <v>0</v>
      </c>
    </row>
    <row r="209" spans="2:7" ht="12.75" customHeight="1" x14ac:dyDescent="0.2">
      <c r="B209" s="2"/>
      <c r="C209" s="82"/>
      <c r="D209" s="81" t="str">
        <f>$D$13</f>
        <v>Jahr 2018</v>
      </c>
      <c r="E209" s="196">
        <v>0</v>
      </c>
      <c r="F209" s="200">
        <v>0</v>
      </c>
      <c r="G209" s="201">
        <v>0</v>
      </c>
    </row>
    <row r="210" spans="2:7" ht="12.75" customHeight="1" x14ac:dyDescent="0.2">
      <c r="B210" s="14" t="s">
        <v>253</v>
      </c>
      <c r="C210" s="123"/>
      <c r="D210" s="124" t="str">
        <f>$D$12</f>
        <v>Jahr 2019</v>
      </c>
      <c r="E210" s="192">
        <v>0</v>
      </c>
      <c r="F210" s="200">
        <v>0</v>
      </c>
      <c r="G210" s="201">
        <v>0</v>
      </c>
    </row>
    <row r="211" spans="2:7" ht="12.75" customHeight="1" x14ac:dyDescent="0.2">
      <c r="B211" s="2"/>
      <c r="C211" s="82"/>
      <c r="D211" s="81" t="str">
        <f>$D$13</f>
        <v>Jahr 2018</v>
      </c>
      <c r="E211" s="196">
        <v>0</v>
      </c>
      <c r="F211" s="200">
        <v>0</v>
      </c>
      <c r="G211" s="201">
        <v>0</v>
      </c>
    </row>
    <row r="212" spans="2:7" ht="12.75" customHeight="1" x14ac:dyDescent="0.2">
      <c r="B212" s="14" t="s">
        <v>254</v>
      </c>
      <c r="C212" s="123"/>
      <c r="D212" s="124" t="str">
        <f>$D$12</f>
        <v>Jahr 2019</v>
      </c>
      <c r="E212" s="192">
        <v>0</v>
      </c>
      <c r="F212" s="200">
        <v>0</v>
      </c>
      <c r="G212" s="201">
        <v>0</v>
      </c>
    </row>
    <row r="213" spans="2:7" ht="12.75" customHeight="1" x14ac:dyDescent="0.2">
      <c r="B213" s="2"/>
      <c r="C213" s="82"/>
      <c r="D213" s="81" t="str">
        <f>$D$13</f>
        <v>Jahr 2018</v>
      </c>
      <c r="E213" s="196">
        <v>0</v>
      </c>
      <c r="F213" s="200">
        <v>0</v>
      </c>
      <c r="G213" s="201">
        <v>0</v>
      </c>
    </row>
    <row r="214" spans="2:7" ht="12.75" customHeight="1" x14ac:dyDescent="0.2">
      <c r="B214" s="14" t="s">
        <v>255</v>
      </c>
      <c r="C214" s="123"/>
      <c r="D214" s="124" t="str">
        <f>$D$12</f>
        <v>Jahr 2019</v>
      </c>
      <c r="E214" s="192">
        <v>0</v>
      </c>
      <c r="F214" s="200">
        <v>0</v>
      </c>
      <c r="G214" s="201">
        <v>0</v>
      </c>
    </row>
    <row r="215" spans="2:7" ht="12.75" customHeight="1" x14ac:dyDescent="0.2">
      <c r="B215" s="2"/>
      <c r="C215" s="82"/>
      <c r="D215" s="81" t="str">
        <f>$D$13</f>
        <v>Jahr 2018</v>
      </c>
      <c r="E215" s="196">
        <v>0</v>
      </c>
      <c r="F215" s="200">
        <v>0</v>
      </c>
      <c r="G215" s="201">
        <v>0</v>
      </c>
    </row>
    <row r="216" spans="2:7" ht="12.75" customHeight="1" x14ac:dyDescent="0.2">
      <c r="B216" s="14" t="s">
        <v>256</v>
      </c>
      <c r="C216" s="123"/>
      <c r="D216" s="124" t="str">
        <f>$D$12</f>
        <v>Jahr 2019</v>
      </c>
      <c r="E216" s="192">
        <v>0</v>
      </c>
      <c r="F216" s="200">
        <v>0</v>
      </c>
      <c r="G216" s="201">
        <v>0</v>
      </c>
    </row>
    <row r="217" spans="2:7" ht="12.75" customHeight="1" x14ac:dyDescent="0.2">
      <c r="B217" s="2"/>
      <c r="C217" s="82"/>
      <c r="D217" s="81" t="str">
        <f>$D$13</f>
        <v>Jahr 2018</v>
      </c>
      <c r="E217" s="196">
        <v>0</v>
      </c>
      <c r="F217" s="200">
        <v>0</v>
      </c>
      <c r="G217" s="201">
        <v>0</v>
      </c>
    </row>
    <row r="218" spans="2:7" ht="12.75" customHeight="1" x14ac:dyDescent="0.2">
      <c r="B218" s="14" t="s">
        <v>98</v>
      </c>
      <c r="C218" s="123"/>
      <c r="D218" s="124" t="str">
        <f>$D$12</f>
        <v>Jahr 2019</v>
      </c>
      <c r="E218" s="192">
        <v>0</v>
      </c>
      <c r="F218" s="200">
        <v>0</v>
      </c>
      <c r="G218" s="201">
        <v>0</v>
      </c>
    </row>
    <row r="219" spans="2:7" ht="12.75" customHeight="1" x14ac:dyDescent="0.2">
      <c r="B219" s="2"/>
      <c r="C219" s="82"/>
      <c r="D219" s="81" t="str">
        <f>$D$13</f>
        <v>Jahr 2018</v>
      </c>
      <c r="E219" s="196">
        <v>0</v>
      </c>
      <c r="F219" s="200">
        <v>0</v>
      </c>
      <c r="G219" s="201">
        <v>0</v>
      </c>
    </row>
    <row r="220" spans="2:7" ht="12.75" customHeight="1" x14ac:dyDescent="0.2">
      <c r="B220" s="14" t="s">
        <v>257</v>
      </c>
      <c r="C220" s="123"/>
      <c r="D220" s="124" t="str">
        <f>$D$12</f>
        <v>Jahr 2019</v>
      </c>
      <c r="E220" s="192">
        <v>0</v>
      </c>
      <c r="F220" s="200">
        <v>0</v>
      </c>
      <c r="G220" s="201">
        <v>0</v>
      </c>
    </row>
    <row r="221" spans="2:7" ht="12.75" customHeight="1" x14ac:dyDescent="0.2">
      <c r="B221" s="2"/>
      <c r="C221" s="82"/>
      <c r="D221" s="81" t="str">
        <f>$D$13</f>
        <v>Jahr 2018</v>
      </c>
      <c r="E221" s="196">
        <v>0</v>
      </c>
      <c r="F221" s="200">
        <v>0</v>
      </c>
      <c r="G221" s="201">
        <v>0</v>
      </c>
    </row>
    <row r="222" spans="2:7" ht="12.75" customHeight="1" x14ac:dyDescent="0.2">
      <c r="B222" s="14" t="s">
        <v>258</v>
      </c>
      <c r="C222" s="123"/>
      <c r="D222" s="124" t="str">
        <f>$D$12</f>
        <v>Jahr 2019</v>
      </c>
      <c r="E222" s="192">
        <v>0</v>
      </c>
      <c r="F222" s="200">
        <v>0</v>
      </c>
      <c r="G222" s="201">
        <v>0</v>
      </c>
    </row>
    <row r="223" spans="2:7" ht="12.75" customHeight="1" x14ac:dyDescent="0.2">
      <c r="B223" s="2"/>
      <c r="C223" s="82"/>
      <c r="D223" s="81" t="str">
        <f>$D$13</f>
        <v>Jahr 2018</v>
      </c>
      <c r="E223" s="196">
        <v>0</v>
      </c>
      <c r="F223" s="200">
        <v>0</v>
      </c>
      <c r="G223" s="201">
        <v>0</v>
      </c>
    </row>
    <row r="224" spans="2:7" ht="12.75" customHeight="1" x14ac:dyDescent="0.2">
      <c r="B224" s="14" t="s">
        <v>259</v>
      </c>
      <c r="C224" s="123"/>
      <c r="D224" s="124" t="str">
        <f>$D$12</f>
        <v>Jahr 2019</v>
      </c>
      <c r="E224" s="192">
        <v>0</v>
      </c>
      <c r="F224" s="200">
        <v>0</v>
      </c>
      <c r="G224" s="201">
        <v>0</v>
      </c>
    </row>
    <row r="225" spans="2:7" ht="12.75" customHeight="1" x14ac:dyDescent="0.2">
      <c r="B225" s="2"/>
      <c r="C225" s="82"/>
      <c r="D225" s="81" t="str">
        <f>$D$13</f>
        <v>Jahr 2018</v>
      </c>
      <c r="E225" s="196">
        <v>0</v>
      </c>
      <c r="F225" s="200">
        <v>0</v>
      </c>
      <c r="G225" s="201">
        <v>0</v>
      </c>
    </row>
    <row r="226" spans="2:7" ht="12.75" customHeight="1" x14ac:dyDescent="0.2">
      <c r="B226" s="14" t="s">
        <v>132</v>
      </c>
      <c r="C226" s="123"/>
      <c r="D226" s="124" t="str">
        <f>$D$12</f>
        <v>Jahr 2019</v>
      </c>
      <c r="E226" s="192">
        <v>0</v>
      </c>
      <c r="F226" s="200">
        <v>0</v>
      </c>
      <c r="G226" s="201">
        <v>0</v>
      </c>
    </row>
    <row r="227" spans="2:7" ht="12.75" customHeight="1" x14ac:dyDescent="0.2">
      <c r="B227" s="2"/>
      <c r="C227" s="82"/>
      <c r="D227" s="81" t="str">
        <f>$D$13</f>
        <v>Jahr 2018</v>
      </c>
      <c r="E227" s="196">
        <v>0</v>
      </c>
      <c r="F227" s="200">
        <v>0</v>
      </c>
      <c r="G227" s="201">
        <v>0</v>
      </c>
    </row>
    <row r="228" spans="2:7" ht="12.75" customHeight="1" x14ac:dyDescent="0.2">
      <c r="B228" s="14" t="s">
        <v>100</v>
      </c>
      <c r="C228" s="123"/>
      <c r="D228" s="124" t="str">
        <f>$D$12</f>
        <v>Jahr 2019</v>
      </c>
      <c r="E228" s="192">
        <v>0</v>
      </c>
      <c r="F228" s="200">
        <v>0</v>
      </c>
      <c r="G228" s="201">
        <v>0</v>
      </c>
    </row>
    <row r="229" spans="2:7" ht="12.75" customHeight="1" x14ac:dyDescent="0.2">
      <c r="B229" s="2"/>
      <c r="C229" s="82"/>
      <c r="D229" s="81" t="str">
        <f>$D$13</f>
        <v>Jahr 2018</v>
      </c>
      <c r="E229" s="196">
        <v>0</v>
      </c>
      <c r="F229" s="200">
        <v>0</v>
      </c>
      <c r="G229" s="201">
        <v>0</v>
      </c>
    </row>
    <row r="230" spans="2:7" ht="12.75" customHeight="1" x14ac:dyDescent="0.2">
      <c r="B230" s="14" t="s">
        <v>102</v>
      </c>
      <c r="C230" s="123"/>
      <c r="D230" s="124" t="str">
        <f>$D$12</f>
        <v>Jahr 2019</v>
      </c>
      <c r="E230" s="192">
        <v>0</v>
      </c>
      <c r="F230" s="200">
        <v>0</v>
      </c>
      <c r="G230" s="201">
        <v>0</v>
      </c>
    </row>
    <row r="231" spans="2:7" ht="12.75" customHeight="1" x14ac:dyDescent="0.2">
      <c r="B231" s="2"/>
      <c r="C231" s="82"/>
      <c r="D231" s="81" t="str">
        <f>$D$13</f>
        <v>Jahr 2018</v>
      </c>
      <c r="E231" s="196">
        <v>0</v>
      </c>
      <c r="F231" s="200">
        <v>0</v>
      </c>
      <c r="G231" s="201">
        <v>0</v>
      </c>
    </row>
    <row r="232" spans="2:7" ht="12.75" customHeight="1" x14ac:dyDescent="0.2">
      <c r="B232" s="14" t="s">
        <v>260</v>
      </c>
      <c r="C232" s="123"/>
      <c r="D232" s="124" t="str">
        <f>$D$12</f>
        <v>Jahr 2019</v>
      </c>
      <c r="E232" s="192">
        <v>0</v>
      </c>
      <c r="F232" s="200">
        <v>0</v>
      </c>
      <c r="G232" s="201">
        <v>0</v>
      </c>
    </row>
    <row r="233" spans="2:7" ht="12.75" customHeight="1" x14ac:dyDescent="0.2">
      <c r="B233" s="2"/>
      <c r="C233" s="82"/>
      <c r="D233" s="81" t="str">
        <f>$D$13</f>
        <v>Jahr 2018</v>
      </c>
      <c r="E233" s="196">
        <v>0</v>
      </c>
      <c r="F233" s="200">
        <v>0</v>
      </c>
      <c r="G233" s="201">
        <v>0</v>
      </c>
    </row>
    <row r="234" spans="2:7" ht="12.75" customHeight="1" x14ac:dyDescent="0.2">
      <c r="B234" s="14" t="s">
        <v>261</v>
      </c>
      <c r="C234" s="123"/>
      <c r="D234" s="124" t="str">
        <f>$D$12</f>
        <v>Jahr 2019</v>
      </c>
      <c r="E234" s="192">
        <v>0</v>
      </c>
      <c r="F234" s="200">
        <v>0</v>
      </c>
      <c r="G234" s="201">
        <v>0</v>
      </c>
    </row>
    <row r="235" spans="2:7" ht="12.75" customHeight="1" x14ac:dyDescent="0.2">
      <c r="B235" s="2"/>
      <c r="C235" s="82"/>
      <c r="D235" s="81" t="str">
        <f>$D$13</f>
        <v>Jahr 2018</v>
      </c>
      <c r="E235" s="196">
        <v>0</v>
      </c>
      <c r="F235" s="200">
        <v>0</v>
      </c>
      <c r="G235" s="201">
        <v>0</v>
      </c>
    </row>
    <row r="236" spans="2:7" ht="12.75" customHeight="1" x14ac:dyDescent="0.2">
      <c r="B236" s="14" t="s">
        <v>262</v>
      </c>
      <c r="C236" s="123"/>
      <c r="D236" s="124" t="str">
        <f>$D$12</f>
        <v>Jahr 2019</v>
      </c>
      <c r="E236" s="192">
        <v>0</v>
      </c>
      <c r="F236" s="200">
        <v>0</v>
      </c>
      <c r="G236" s="201">
        <v>0</v>
      </c>
    </row>
    <row r="237" spans="2:7" ht="12.75" customHeight="1" x14ac:dyDescent="0.2">
      <c r="B237" s="2"/>
      <c r="C237" s="82"/>
      <c r="D237" s="81" t="str">
        <f>$D$13</f>
        <v>Jahr 2018</v>
      </c>
      <c r="E237" s="196">
        <v>0</v>
      </c>
      <c r="F237" s="200">
        <v>0</v>
      </c>
      <c r="G237" s="201">
        <v>0</v>
      </c>
    </row>
    <row r="238" spans="2:7" ht="12.75" customHeight="1" x14ac:dyDescent="0.2">
      <c r="B238" s="14" t="s">
        <v>263</v>
      </c>
      <c r="C238" s="123"/>
      <c r="D238" s="124" t="str">
        <f>$D$12</f>
        <v>Jahr 2019</v>
      </c>
      <c r="E238" s="192">
        <v>0</v>
      </c>
      <c r="F238" s="200">
        <v>0</v>
      </c>
      <c r="G238" s="201">
        <v>0</v>
      </c>
    </row>
    <row r="239" spans="2:7" ht="12.75" customHeight="1" x14ac:dyDescent="0.2">
      <c r="B239" s="2"/>
      <c r="C239" s="82"/>
      <c r="D239" s="81" t="str">
        <f>$D$13</f>
        <v>Jahr 2018</v>
      </c>
      <c r="E239" s="196">
        <v>0</v>
      </c>
      <c r="F239" s="200">
        <v>0</v>
      </c>
      <c r="G239" s="201">
        <v>0</v>
      </c>
    </row>
    <row r="240" spans="2:7" ht="12.75" customHeight="1" x14ac:dyDescent="0.2">
      <c r="B240" s="14" t="s">
        <v>264</v>
      </c>
      <c r="C240" s="123"/>
      <c r="D240" s="124" t="str">
        <f>$D$12</f>
        <v>Jahr 2019</v>
      </c>
      <c r="E240" s="192">
        <v>0</v>
      </c>
      <c r="F240" s="200">
        <v>0</v>
      </c>
      <c r="G240" s="201">
        <v>0</v>
      </c>
    </row>
    <row r="241" spans="2:7" ht="12.75" customHeight="1" x14ac:dyDescent="0.2">
      <c r="B241" s="2"/>
      <c r="C241" s="82"/>
      <c r="D241" s="81" t="str">
        <f>$D$13</f>
        <v>Jahr 2018</v>
      </c>
      <c r="E241" s="196">
        <v>0</v>
      </c>
      <c r="F241" s="200">
        <v>0</v>
      </c>
      <c r="G241" s="201">
        <v>0</v>
      </c>
    </row>
    <row r="242" spans="2:7" ht="12.75" customHeight="1" x14ac:dyDescent="0.2">
      <c r="B242" s="14" t="s">
        <v>265</v>
      </c>
      <c r="C242" s="123"/>
      <c r="D242" s="124" t="str">
        <f>$D$12</f>
        <v>Jahr 2019</v>
      </c>
      <c r="E242" s="192">
        <v>0</v>
      </c>
      <c r="F242" s="200">
        <v>0</v>
      </c>
      <c r="G242" s="201">
        <v>0</v>
      </c>
    </row>
    <row r="243" spans="2:7" ht="12.75" customHeight="1" x14ac:dyDescent="0.2">
      <c r="B243" s="2"/>
      <c r="C243" s="82"/>
      <c r="D243" s="81" t="str">
        <f>$D$13</f>
        <v>Jahr 2018</v>
      </c>
      <c r="E243" s="196">
        <v>0</v>
      </c>
      <c r="F243" s="200">
        <v>0</v>
      </c>
      <c r="G243" s="201">
        <v>0</v>
      </c>
    </row>
    <row r="244" spans="2:7" ht="12.75" customHeight="1" x14ac:dyDescent="0.2">
      <c r="B244" s="14" t="s">
        <v>104</v>
      </c>
      <c r="C244" s="123"/>
      <c r="D244" s="124" t="str">
        <f>$D$12</f>
        <v>Jahr 2019</v>
      </c>
      <c r="E244" s="192">
        <v>0</v>
      </c>
      <c r="F244" s="200">
        <v>0</v>
      </c>
      <c r="G244" s="201">
        <v>0</v>
      </c>
    </row>
    <row r="245" spans="2:7" ht="12.75" customHeight="1" x14ac:dyDescent="0.2">
      <c r="B245" s="2"/>
      <c r="C245" s="82"/>
      <c r="D245" s="81" t="str">
        <f>$D$13</f>
        <v>Jahr 2018</v>
      </c>
      <c r="E245" s="196">
        <v>0</v>
      </c>
      <c r="F245" s="200">
        <v>0</v>
      </c>
      <c r="G245" s="201">
        <v>0</v>
      </c>
    </row>
    <row r="246" spans="2:7" ht="12.75" customHeight="1" x14ac:dyDescent="0.2">
      <c r="B246" s="14" t="s">
        <v>266</v>
      </c>
      <c r="C246" s="123"/>
      <c r="D246" s="124" t="str">
        <f>$D$12</f>
        <v>Jahr 2019</v>
      </c>
      <c r="E246" s="192">
        <v>0</v>
      </c>
      <c r="F246" s="200">
        <v>0</v>
      </c>
      <c r="G246" s="201">
        <v>0</v>
      </c>
    </row>
    <row r="247" spans="2:7" ht="12.75" customHeight="1" x14ac:dyDescent="0.2">
      <c r="B247" s="2"/>
      <c r="C247" s="82"/>
      <c r="D247" s="81" t="str">
        <f>$D$13</f>
        <v>Jahr 2018</v>
      </c>
      <c r="E247" s="196">
        <v>0</v>
      </c>
      <c r="F247" s="200">
        <v>0</v>
      </c>
      <c r="G247" s="201">
        <v>0</v>
      </c>
    </row>
    <row r="248" spans="2:7" ht="12.75" customHeight="1" x14ac:dyDescent="0.2">
      <c r="B248" s="14" t="s">
        <v>267</v>
      </c>
      <c r="C248" s="123"/>
      <c r="D248" s="124" t="str">
        <f>$D$12</f>
        <v>Jahr 2019</v>
      </c>
      <c r="E248" s="192">
        <v>0</v>
      </c>
      <c r="F248" s="200">
        <v>0</v>
      </c>
      <c r="G248" s="201">
        <v>0</v>
      </c>
    </row>
    <row r="249" spans="2:7" ht="12.75" customHeight="1" x14ac:dyDescent="0.2">
      <c r="B249" s="2"/>
      <c r="C249" s="82"/>
      <c r="D249" s="81" t="str">
        <f>$D$13</f>
        <v>Jahr 2018</v>
      </c>
      <c r="E249" s="196">
        <v>0</v>
      </c>
      <c r="F249" s="200">
        <v>0</v>
      </c>
      <c r="G249" s="201">
        <v>0</v>
      </c>
    </row>
    <row r="250" spans="2:7" ht="12.75" customHeight="1" x14ac:dyDescent="0.2">
      <c r="B250" s="14" t="s">
        <v>268</v>
      </c>
      <c r="C250" s="123"/>
      <c r="D250" s="124" t="str">
        <f>$D$12</f>
        <v>Jahr 2019</v>
      </c>
      <c r="E250" s="192">
        <v>0</v>
      </c>
      <c r="F250" s="200">
        <v>0</v>
      </c>
      <c r="G250" s="201">
        <v>0</v>
      </c>
    </row>
    <row r="251" spans="2:7" ht="12.75" customHeight="1" x14ac:dyDescent="0.2">
      <c r="B251" s="2"/>
      <c r="C251" s="82"/>
      <c r="D251" s="81" t="str">
        <f>$D$13</f>
        <v>Jahr 2018</v>
      </c>
      <c r="E251" s="196">
        <v>0</v>
      </c>
      <c r="F251" s="200">
        <v>0</v>
      </c>
      <c r="G251" s="201">
        <v>0</v>
      </c>
    </row>
    <row r="252" spans="2:7" ht="12.75" customHeight="1" x14ac:dyDescent="0.2">
      <c r="B252" s="14" t="s">
        <v>269</v>
      </c>
      <c r="C252" s="123"/>
      <c r="D252" s="124" t="str">
        <f>$D$12</f>
        <v>Jahr 2019</v>
      </c>
      <c r="E252" s="192">
        <v>0</v>
      </c>
      <c r="F252" s="200">
        <v>0</v>
      </c>
      <c r="G252" s="201">
        <v>0</v>
      </c>
    </row>
    <row r="253" spans="2:7" ht="12.75" customHeight="1" x14ac:dyDescent="0.2">
      <c r="B253" s="2"/>
      <c r="C253" s="82"/>
      <c r="D253" s="81" t="str">
        <f>$D$13</f>
        <v>Jahr 2018</v>
      </c>
      <c r="E253" s="196">
        <v>0</v>
      </c>
      <c r="F253" s="200">
        <v>0</v>
      </c>
      <c r="G253" s="201">
        <v>0</v>
      </c>
    </row>
    <row r="254" spans="2:7" ht="12.75" customHeight="1" x14ac:dyDescent="0.2">
      <c r="B254" s="14" t="s">
        <v>270</v>
      </c>
      <c r="C254" s="123"/>
      <c r="D254" s="124" t="str">
        <f>$D$12</f>
        <v>Jahr 2019</v>
      </c>
      <c r="E254" s="192">
        <v>0</v>
      </c>
      <c r="F254" s="200">
        <v>0</v>
      </c>
      <c r="G254" s="201">
        <v>0</v>
      </c>
    </row>
    <row r="255" spans="2:7" ht="12.75" customHeight="1" x14ac:dyDescent="0.2">
      <c r="B255" s="2"/>
      <c r="C255" s="82"/>
      <c r="D255" s="81" t="str">
        <f>$D$13</f>
        <v>Jahr 2018</v>
      </c>
      <c r="E255" s="196">
        <v>0</v>
      </c>
      <c r="F255" s="200">
        <v>0</v>
      </c>
      <c r="G255" s="201">
        <v>0</v>
      </c>
    </row>
    <row r="256" spans="2:7" ht="12.75" customHeight="1" x14ac:dyDescent="0.2">
      <c r="B256" s="14" t="s">
        <v>271</v>
      </c>
      <c r="C256" s="123"/>
      <c r="D256" s="124" t="str">
        <f>$D$12</f>
        <v>Jahr 2019</v>
      </c>
      <c r="E256" s="192">
        <v>0</v>
      </c>
      <c r="F256" s="200">
        <v>0</v>
      </c>
      <c r="G256" s="201">
        <v>0</v>
      </c>
    </row>
    <row r="257" spans="2:7" ht="12.75" customHeight="1" x14ac:dyDescent="0.2">
      <c r="B257" s="2"/>
      <c r="C257" s="82"/>
      <c r="D257" s="81" t="str">
        <f>$D$13</f>
        <v>Jahr 2018</v>
      </c>
      <c r="E257" s="196">
        <v>0</v>
      </c>
      <c r="F257" s="200">
        <v>0</v>
      </c>
      <c r="G257" s="201">
        <v>0</v>
      </c>
    </row>
    <row r="258" spans="2:7" ht="12.75" customHeight="1" x14ac:dyDescent="0.2">
      <c r="B258" s="14" t="s">
        <v>272</v>
      </c>
      <c r="C258" s="123"/>
      <c r="D258" s="124" t="str">
        <f>$D$12</f>
        <v>Jahr 2019</v>
      </c>
      <c r="E258" s="192">
        <v>0</v>
      </c>
      <c r="F258" s="200">
        <v>0</v>
      </c>
      <c r="G258" s="201">
        <v>0</v>
      </c>
    </row>
    <row r="259" spans="2:7" ht="12.75" customHeight="1" x14ac:dyDescent="0.2">
      <c r="B259" s="2"/>
      <c r="C259" s="82"/>
      <c r="D259" s="81" t="str">
        <f>$D$13</f>
        <v>Jahr 2018</v>
      </c>
      <c r="E259" s="196">
        <v>0</v>
      </c>
      <c r="F259" s="200">
        <v>0</v>
      </c>
      <c r="G259" s="201">
        <v>0</v>
      </c>
    </row>
    <row r="260" spans="2:7" ht="12.75" customHeight="1" x14ac:dyDescent="0.2">
      <c r="B260" s="14" t="s">
        <v>273</v>
      </c>
      <c r="C260" s="123"/>
      <c r="D260" s="124" t="str">
        <f>$D$12</f>
        <v>Jahr 2019</v>
      </c>
      <c r="E260" s="192">
        <v>0</v>
      </c>
      <c r="F260" s="200">
        <v>0</v>
      </c>
      <c r="G260" s="201">
        <v>0</v>
      </c>
    </row>
    <row r="261" spans="2:7" ht="12.75" customHeight="1" x14ac:dyDescent="0.2">
      <c r="B261" s="2"/>
      <c r="C261" s="82"/>
      <c r="D261" s="81" t="str">
        <f>$D$13</f>
        <v>Jahr 2018</v>
      </c>
      <c r="E261" s="196">
        <v>0</v>
      </c>
      <c r="F261" s="200">
        <v>0</v>
      </c>
      <c r="G261" s="201">
        <v>0</v>
      </c>
    </row>
    <row r="262" spans="2:7" ht="12.75" customHeight="1" x14ac:dyDescent="0.2">
      <c r="B262" s="14" t="s">
        <v>274</v>
      </c>
      <c r="C262" s="123"/>
      <c r="D262" s="124" t="str">
        <f>$D$12</f>
        <v>Jahr 2019</v>
      </c>
      <c r="E262" s="192">
        <v>0</v>
      </c>
      <c r="F262" s="200">
        <v>0</v>
      </c>
      <c r="G262" s="201">
        <v>0</v>
      </c>
    </row>
    <row r="263" spans="2:7" ht="12.75" customHeight="1" x14ac:dyDescent="0.2">
      <c r="B263" s="2"/>
      <c r="C263" s="82"/>
      <c r="D263" s="81" t="str">
        <f>$D$13</f>
        <v>Jahr 2018</v>
      </c>
      <c r="E263" s="196">
        <v>0</v>
      </c>
      <c r="F263" s="200">
        <v>0</v>
      </c>
      <c r="G263" s="201">
        <v>0</v>
      </c>
    </row>
    <row r="264" spans="2:7" ht="12.75" customHeight="1" x14ac:dyDescent="0.2">
      <c r="B264" s="14" t="s">
        <v>275</v>
      </c>
      <c r="C264" s="123"/>
      <c r="D264" s="124" t="str">
        <f>$D$12</f>
        <v>Jahr 2019</v>
      </c>
      <c r="E264" s="192">
        <v>0</v>
      </c>
      <c r="F264" s="200">
        <v>0</v>
      </c>
      <c r="G264" s="201">
        <v>0</v>
      </c>
    </row>
    <row r="265" spans="2:7" ht="12.75" customHeight="1" x14ac:dyDescent="0.2">
      <c r="B265" s="2"/>
      <c r="C265" s="82"/>
      <c r="D265" s="81" t="str">
        <f>$D$13</f>
        <v>Jahr 2018</v>
      </c>
      <c r="E265" s="196">
        <v>0</v>
      </c>
      <c r="F265" s="200">
        <v>0</v>
      </c>
      <c r="G265" s="201">
        <v>0</v>
      </c>
    </row>
    <row r="266" spans="2:7" ht="12.75" customHeight="1" x14ac:dyDescent="0.2">
      <c r="B266" s="14" t="s">
        <v>276</v>
      </c>
      <c r="C266" s="123"/>
      <c r="D266" s="124" t="str">
        <f>$D$12</f>
        <v>Jahr 2019</v>
      </c>
      <c r="E266" s="192">
        <v>0</v>
      </c>
      <c r="F266" s="200">
        <v>0</v>
      </c>
      <c r="G266" s="201">
        <v>0</v>
      </c>
    </row>
    <row r="267" spans="2:7" ht="12.75" customHeight="1" x14ac:dyDescent="0.2">
      <c r="B267" s="2"/>
      <c r="C267" s="82"/>
      <c r="D267" s="81" t="str">
        <f>$D$13</f>
        <v>Jahr 2018</v>
      </c>
      <c r="E267" s="196">
        <v>0</v>
      </c>
      <c r="F267" s="200">
        <v>0</v>
      </c>
      <c r="G267" s="201">
        <v>0</v>
      </c>
    </row>
    <row r="268" spans="2:7" ht="12.75" customHeight="1" x14ac:dyDescent="0.2">
      <c r="B268" s="14" t="s">
        <v>277</v>
      </c>
      <c r="C268" s="123"/>
      <c r="D268" s="124" t="str">
        <f>$D$12</f>
        <v>Jahr 2019</v>
      </c>
      <c r="E268" s="192">
        <v>0</v>
      </c>
      <c r="F268" s="200">
        <v>0</v>
      </c>
      <c r="G268" s="201">
        <v>0</v>
      </c>
    </row>
    <row r="269" spans="2:7" ht="12.75" customHeight="1" x14ac:dyDescent="0.2">
      <c r="B269" s="2"/>
      <c r="C269" s="82"/>
      <c r="D269" s="81" t="str">
        <f>$D$13</f>
        <v>Jahr 2018</v>
      </c>
      <c r="E269" s="196">
        <v>0</v>
      </c>
      <c r="F269" s="200">
        <v>0</v>
      </c>
      <c r="G269" s="201">
        <v>0</v>
      </c>
    </row>
    <row r="270" spans="2:7" ht="12.75" customHeight="1" x14ac:dyDescent="0.2">
      <c r="B270" s="14" t="s">
        <v>278</v>
      </c>
      <c r="C270" s="123"/>
      <c r="D270" s="124" t="str">
        <f>$D$12</f>
        <v>Jahr 2019</v>
      </c>
      <c r="E270" s="192">
        <v>0</v>
      </c>
      <c r="F270" s="200">
        <v>0</v>
      </c>
      <c r="G270" s="201">
        <v>0</v>
      </c>
    </row>
    <row r="271" spans="2:7" ht="12.75" customHeight="1" x14ac:dyDescent="0.2">
      <c r="B271" s="2"/>
      <c r="C271" s="82"/>
      <c r="D271" s="81" t="str">
        <f>$D$13</f>
        <v>Jahr 2018</v>
      </c>
      <c r="E271" s="196">
        <v>0</v>
      </c>
      <c r="F271" s="200">
        <v>0</v>
      </c>
      <c r="G271" s="201">
        <v>0</v>
      </c>
    </row>
    <row r="272" spans="2:7" ht="12.75" customHeight="1" x14ac:dyDescent="0.2">
      <c r="B272" s="14" t="s">
        <v>279</v>
      </c>
      <c r="C272" s="123"/>
      <c r="D272" s="124" t="str">
        <f>$D$12</f>
        <v>Jahr 2019</v>
      </c>
      <c r="E272" s="192">
        <v>0</v>
      </c>
      <c r="F272" s="200">
        <v>0</v>
      </c>
      <c r="G272" s="201">
        <v>0</v>
      </c>
    </row>
    <row r="273" spans="2:7" ht="12.75" customHeight="1" x14ac:dyDescent="0.2">
      <c r="B273" s="2"/>
      <c r="C273" s="82"/>
      <c r="D273" s="81" t="str">
        <f>$D$13</f>
        <v>Jahr 2018</v>
      </c>
      <c r="E273" s="196">
        <v>0</v>
      </c>
      <c r="F273" s="200">
        <v>0</v>
      </c>
      <c r="G273" s="201">
        <v>0</v>
      </c>
    </row>
    <row r="274" spans="2:7" ht="12.75" customHeight="1" x14ac:dyDescent="0.2">
      <c r="B274" s="14" t="s">
        <v>280</v>
      </c>
      <c r="C274" s="123"/>
      <c r="D274" s="124" t="str">
        <f>$D$12</f>
        <v>Jahr 2019</v>
      </c>
      <c r="E274" s="192">
        <v>0</v>
      </c>
      <c r="F274" s="200">
        <v>0</v>
      </c>
      <c r="G274" s="201">
        <v>0</v>
      </c>
    </row>
    <row r="275" spans="2:7" ht="12.75" customHeight="1" x14ac:dyDescent="0.2">
      <c r="B275" s="2"/>
      <c r="C275" s="82"/>
      <c r="D275" s="81" t="str">
        <f>$D$13</f>
        <v>Jahr 2018</v>
      </c>
      <c r="E275" s="196">
        <v>0</v>
      </c>
      <c r="F275" s="200">
        <v>0</v>
      </c>
      <c r="G275" s="201">
        <v>0</v>
      </c>
    </row>
    <row r="276" spans="2:7" ht="12.75" customHeight="1" x14ac:dyDescent="0.2">
      <c r="B276" s="14" t="s">
        <v>281</v>
      </c>
      <c r="C276" s="123"/>
      <c r="D276" s="124" t="str">
        <f>$D$12</f>
        <v>Jahr 2019</v>
      </c>
      <c r="E276" s="192">
        <v>0</v>
      </c>
      <c r="F276" s="200">
        <v>0</v>
      </c>
      <c r="G276" s="201">
        <v>0</v>
      </c>
    </row>
    <row r="277" spans="2:7" ht="12.75" customHeight="1" x14ac:dyDescent="0.2">
      <c r="B277" s="2"/>
      <c r="C277" s="82"/>
      <c r="D277" s="81" t="str">
        <f>$D$13</f>
        <v>Jahr 2018</v>
      </c>
      <c r="E277" s="196">
        <v>0</v>
      </c>
      <c r="F277" s="200">
        <v>0</v>
      </c>
      <c r="G277" s="201">
        <v>0</v>
      </c>
    </row>
    <row r="278" spans="2:7" ht="12.75" customHeight="1" x14ac:dyDescent="0.2">
      <c r="B278" s="14" t="s">
        <v>282</v>
      </c>
      <c r="C278" s="123"/>
      <c r="D278" s="124" t="str">
        <f>$D$12</f>
        <v>Jahr 2019</v>
      </c>
      <c r="E278" s="192">
        <v>0</v>
      </c>
      <c r="F278" s="200">
        <v>0</v>
      </c>
      <c r="G278" s="201">
        <v>0</v>
      </c>
    </row>
    <row r="279" spans="2:7" ht="12.75" customHeight="1" x14ac:dyDescent="0.2">
      <c r="B279" s="2"/>
      <c r="C279" s="82"/>
      <c r="D279" s="81" t="str">
        <f>$D$13</f>
        <v>Jahr 2018</v>
      </c>
      <c r="E279" s="196">
        <v>0</v>
      </c>
      <c r="F279" s="200">
        <v>0</v>
      </c>
      <c r="G279" s="201">
        <v>0</v>
      </c>
    </row>
    <row r="280" spans="2:7" ht="12.75" customHeight="1" x14ac:dyDescent="0.2">
      <c r="B280" s="14" t="s">
        <v>283</v>
      </c>
      <c r="C280" s="123"/>
      <c r="D280" s="124" t="str">
        <f>$D$12</f>
        <v>Jahr 2019</v>
      </c>
      <c r="E280" s="192">
        <v>0</v>
      </c>
      <c r="F280" s="200">
        <v>0</v>
      </c>
      <c r="G280" s="201">
        <v>0</v>
      </c>
    </row>
    <row r="281" spans="2:7" ht="12.75" customHeight="1" x14ac:dyDescent="0.2">
      <c r="B281" s="2"/>
      <c r="C281" s="82"/>
      <c r="D281" s="81" t="str">
        <f>$D$13</f>
        <v>Jahr 2018</v>
      </c>
      <c r="E281" s="196">
        <v>0</v>
      </c>
      <c r="F281" s="200">
        <v>0</v>
      </c>
      <c r="G281" s="201">
        <v>0</v>
      </c>
    </row>
    <row r="282" spans="2:7" ht="12.75" customHeight="1" x14ac:dyDescent="0.2">
      <c r="B282" s="14" t="s">
        <v>106</v>
      </c>
      <c r="C282" s="123"/>
      <c r="D282" s="124" t="str">
        <f>$D$12</f>
        <v>Jahr 2019</v>
      </c>
      <c r="E282" s="192">
        <v>0</v>
      </c>
      <c r="F282" s="200">
        <v>0</v>
      </c>
      <c r="G282" s="201">
        <v>0</v>
      </c>
    </row>
    <row r="283" spans="2:7" ht="12.75" customHeight="1" x14ac:dyDescent="0.2">
      <c r="B283" s="2"/>
      <c r="C283" s="82"/>
      <c r="D283" s="81" t="str">
        <f>$D$13</f>
        <v>Jahr 2018</v>
      </c>
      <c r="E283" s="196">
        <v>0</v>
      </c>
      <c r="F283" s="200">
        <v>0</v>
      </c>
      <c r="G283" s="201">
        <v>0</v>
      </c>
    </row>
    <row r="284" spans="2:7" ht="12.75" customHeight="1" x14ac:dyDescent="0.2">
      <c r="B284" s="14" t="s">
        <v>284</v>
      </c>
      <c r="C284" s="123"/>
      <c r="D284" s="124" t="str">
        <f>$D$12</f>
        <v>Jahr 2019</v>
      </c>
      <c r="E284" s="192">
        <v>0</v>
      </c>
      <c r="F284" s="200">
        <v>0</v>
      </c>
      <c r="G284" s="201">
        <v>0</v>
      </c>
    </row>
    <row r="285" spans="2:7" ht="12.75" customHeight="1" x14ac:dyDescent="0.2">
      <c r="B285" s="2"/>
      <c r="C285" s="82"/>
      <c r="D285" s="81" t="str">
        <f>$D$13</f>
        <v>Jahr 2018</v>
      </c>
      <c r="E285" s="196">
        <v>0</v>
      </c>
      <c r="F285" s="200">
        <v>0</v>
      </c>
      <c r="G285" s="201">
        <v>0</v>
      </c>
    </row>
    <row r="286" spans="2:7" ht="12.75" customHeight="1" x14ac:dyDescent="0.2">
      <c r="B286" s="14" t="s">
        <v>285</v>
      </c>
      <c r="C286" s="123"/>
      <c r="D286" s="124" t="str">
        <f>$D$12</f>
        <v>Jahr 2019</v>
      </c>
      <c r="E286" s="192">
        <v>0</v>
      </c>
      <c r="F286" s="200">
        <v>0</v>
      </c>
      <c r="G286" s="201">
        <v>0</v>
      </c>
    </row>
    <row r="287" spans="2:7" ht="12.75" customHeight="1" x14ac:dyDescent="0.2">
      <c r="B287" s="2"/>
      <c r="C287" s="82"/>
      <c r="D287" s="81" t="str">
        <f>$D$13</f>
        <v>Jahr 2018</v>
      </c>
      <c r="E287" s="196">
        <v>0</v>
      </c>
      <c r="F287" s="200">
        <v>0</v>
      </c>
      <c r="G287" s="201">
        <v>0</v>
      </c>
    </row>
    <row r="288" spans="2:7" ht="12.75" customHeight="1" x14ac:dyDescent="0.2">
      <c r="B288" s="14" t="s">
        <v>134</v>
      </c>
      <c r="C288" s="123"/>
      <c r="D288" s="124" t="str">
        <f>$D$12</f>
        <v>Jahr 2019</v>
      </c>
      <c r="E288" s="192">
        <v>0</v>
      </c>
      <c r="F288" s="200">
        <v>0</v>
      </c>
      <c r="G288" s="201">
        <v>0</v>
      </c>
    </row>
    <row r="289" spans="2:7" ht="12.75" customHeight="1" x14ac:dyDescent="0.2">
      <c r="B289" s="2"/>
      <c r="C289" s="82"/>
      <c r="D289" s="81" t="str">
        <f>$D$13</f>
        <v>Jahr 2018</v>
      </c>
      <c r="E289" s="196">
        <v>0</v>
      </c>
      <c r="F289" s="200">
        <v>0</v>
      </c>
      <c r="G289" s="201">
        <v>0</v>
      </c>
    </row>
    <row r="290" spans="2:7" ht="12.75" customHeight="1" x14ac:dyDescent="0.2">
      <c r="B290" s="14" t="s">
        <v>286</v>
      </c>
      <c r="C290" s="123"/>
      <c r="D290" s="124" t="str">
        <f>$D$12</f>
        <v>Jahr 2019</v>
      </c>
      <c r="E290" s="192">
        <v>0</v>
      </c>
      <c r="F290" s="200">
        <v>0</v>
      </c>
      <c r="G290" s="201">
        <v>0</v>
      </c>
    </row>
    <row r="291" spans="2:7" ht="12.75" customHeight="1" x14ac:dyDescent="0.2">
      <c r="B291" s="2"/>
      <c r="C291" s="82"/>
      <c r="D291" s="81" t="str">
        <f>$D$13</f>
        <v>Jahr 2018</v>
      </c>
      <c r="E291" s="196">
        <v>0</v>
      </c>
      <c r="F291" s="200">
        <v>0</v>
      </c>
      <c r="G291" s="201">
        <v>0</v>
      </c>
    </row>
    <row r="292" spans="2:7" ht="12.75" customHeight="1" x14ac:dyDescent="0.2">
      <c r="B292" s="14" t="s">
        <v>108</v>
      </c>
      <c r="C292" s="123"/>
      <c r="D292" s="124" t="str">
        <f>$D$12</f>
        <v>Jahr 2019</v>
      </c>
      <c r="E292" s="192">
        <v>0</v>
      </c>
      <c r="F292" s="200">
        <v>0</v>
      </c>
      <c r="G292" s="201">
        <v>0</v>
      </c>
    </row>
    <row r="293" spans="2:7" ht="12.75" customHeight="1" x14ac:dyDescent="0.2">
      <c r="B293" s="2"/>
      <c r="C293" s="82"/>
      <c r="D293" s="81" t="str">
        <f>$D$13</f>
        <v>Jahr 2018</v>
      </c>
      <c r="E293" s="196">
        <v>0</v>
      </c>
      <c r="F293" s="200">
        <v>0</v>
      </c>
      <c r="G293" s="201">
        <v>0</v>
      </c>
    </row>
    <row r="294" spans="2:7" ht="12.75" customHeight="1" x14ac:dyDescent="0.2">
      <c r="B294" s="14" t="s">
        <v>287</v>
      </c>
      <c r="C294" s="123"/>
      <c r="D294" s="124" t="str">
        <f>$D$12</f>
        <v>Jahr 2019</v>
      </c>
      <c r="E294" s="192">
        <v>0</v>
      </c>
      <c r="F294" s="200">
        <v>0</v>
      </c>
      <c r="G294" s="201">
        <v>0</v>
      </c>
    </row>
    <row r="295" spans="2:7" ht="12.75" customHeight="1" x14ac:dyDescent="0.2">
      <c r="B295" s="2"/>
      <c r="C295" s="82"/>
      <c r="D295" s="81" t="str">
        <f>$D$13</f>
        <v>Jahr 2018</v>
      </c>
      <c r="E295" s="196">
        <v>0</v>
      </c>
      <c r="F295" s="200">
        <v>0</v>
      </c>
      <c r="G295" s="201">
        <v>0</v>
      </c>
    </row>
    <row r="296" spans="2:7" ht="12.75" customHeight="1" x14ac:dyDescent="0.2">
      <c r="B296" s="14" t="s">
        <v>288</v>
      </c>
      <c r="C296" s="123"/>
      <c r="D296" s="124" t="str">
        <f>$D$12</f>
        <v>Jahr 2019</v>
      </c>
      <c r="E296" s="192">
        <v>0</v>
      </c>
      <c r="F296" s="200">
        <v>0</v>
      </c>
      <c r="G296" s="201">
        <v>0</v>
      </c>
    </row>
    <row r="297" spans="2:7" ht="12.75" customHeight="1" x14ac:dyDescent="0.2">
      <c r="B297" s="2"/>
      <c r="C297" s="82"/>
      <c r="D297" s="81" t="str">
        <f>$D$13</f>
        <v>Jahr 2018</v>
      </c>
      <c r="E297" s="196">
        <v>0</v>
      </c>
      <c r="F297" s="200">
        <v>0</v>
      </c>
      <c r="G297" s="201">
        <v>0</v>
      </c>
    </row>
    <row r="298" spans="2:7" ht="12.75" customHeight="1" x14ac:dyDescent="0.2">
      <c r="B298" s="14" t="s">
        <v>289</v>
      </c>
      <c r="C298" s="123"/>
      <c r="D298" s="124" t="str">
        <f>$D$12</f>
        <v>Jahr 2019</v>
      </c>
      <c r="E298" s="192">
        <v>0</v>
      </c>
      <c r="F298" s="200">
        <v>0</v>
      </c>
      <c r="G298" s="201">
        <v>0</v>
      </c>
    </row>
    <row r="299" spans="2:7" ht="12.75" customHeight="1" x14ac:dyDescent="0.2">
      <c r="B299" s="2"/>
      <c r="C299" s="82"/>
      <c r="D299" s="81" t="str">
        <f>$D$13</f>
        <v>Jahr 2018</v>
      </c>
      <c r="E299" s="196">
        <v>0</v>
      </c>
      <c r="F299" s="200">
        <v>0</v>
      </c>
      <c r="G299" s="201">
        <v>0</v>
      </c>
    </row>
    <row r="300" spans="2:7" ht="12.75" customHeight="1" x14ac:dyDescent="0.2">
      <c r="B300" s="14" t="s">
        <v>290</v>
      </c>
      <c r="C300" s="123"/>
      <c r="D300" s="124" t="str">
        <f>$D$12</f>
        <v>Jahr 2019</v>
      </c>
      <c r="E300" s="192">
        <v>0</v>
      </c>
      <c r="F300" s="200">
        <v>0</v>
      </c>
      <c r="G300" s="201">
        <v>0</v>
      </c>
    </row>
    <row r="301" spans="2:7" ht="12.75" customHeight="1" x14ac:dyDescent="0.2">
      <c r="B301" s="2"/>
      <c r="C301" s="82"/>
      <c r="D301" s="81" t="str">
        <f>$D$13</f>
        <v>Jahr 2018</v>
      </c>
      <c r="E301" s="196">
        <v>0</v>
      </c>
      <c r="F301" s="200">
        <v>0</v>
      </c>
      <c r="G301" s="201">
        <v>0</v>
      </c>
    </row>
    <row r="302" spans="2:7" ht="12.75" customHeight="1" x14ac:dyDescent="0.2">
      <c r="B302" s="14" t="s">
        <v>291</v>
      </c>
      <c r="C302" s="123"/>
      <c r="D302" s="124" t="str">
        <f>$D$12</f>
        <v>Jahr 2019</v>
      </c>
      <c r="E302" s="192">
        <v>0</v>
      </c>
      <c r="F302" s="200">
        <v>0</v>
      </c>
      <c r="G302" s="201">
        <v>0</v>
      </c>
    </row>
    <row r="303" spans="2:7" ht="12.75" customHeight="1" x14ac:dyDescent="0.2">
      <c r="B303" s="2"/>
      <c r="C303" s="82"/>
      <c r="D303" s="81" t="str">
        <f>$D$13</f>
        <v>Jahr 2018</v>
      </c>
      <c r="E303" s="196">
        <v>0</v>
      </c>
      <c r="F303" s="200">
        <v>0</v>
      </c>
      <c r="G303" s="201">
        <v>0</v>
      </c>
    </row>
    <row r="304" spans="2:7" ht="12.75" customHeight="1" x14ac:dyDescent="0.2">
      <c r="B304" s="14" t="s">
        <v>292</v>
      </c>
      <c r="C304" s="123"/>
      <c r="D304" s="124" t="str">
        <f>$D$12</f>
        <v>Jahr 2019</v>
      </c>
      <c r="E304" s="192">
        <v>0</v>
      </c>
      <c r="F304" s="200">
        <v>0</v>
      </c>
      <c r="G304" s="201">
        <v>0</v>
      </c>
    </row>
    <row r="305" spans="2:7" ht="12.75" customHeight="1" x14ac:dyDescent="0.2">
      <c r="B305" s="2"/>
      <c r="C305" s="82"/>
      <c r="D305" s="81" t="str">
        <f>$D$13</f>
        <v>Jahr 2018</v>
      </c>
      <c r="E305" s="196">
        <v>0</v>
      </c>
      <c r="F305" s="200">
        <v>0</v>
      </c>
      <c r="G305" s="201">
        <v>0</v>
      </c>
    </row>
    <row r="306" spans="2:7" ht="12.75" customHeight="1" x14ac:dyDescent="0.2">
      <c r="B306" s="14" t="s">
        <v>293</v>
      </c>
      <c r="C306" s="123"/>
      <c r="D306" s="124" t="str">
        <f>$D$12</f>
        <v>Jahr 2019</v>
      </c>
      <c r="E306" s="192">
        <v>0</v>
      </c>
      <c r="F306" s="200">
        <v>0</v>
      </c>
      <c r="G306" s="201">
        <v>0</v>
      </c>
    </row>
    <row r="307" spans="2:7" ht="12.75" customHeight="1" x14ac:dyDescent="0.2">
      <c r="B307" s="2"/>
      <c r="C307" s="82"/>
      <c r="D307" s="81" t="str">
        <f>$D$13</f>
        <v>Jahr 2018</v>
      </c>
      <c r="E307" s="196">
        <v>0</v>
      </c>
      <c r="F307" s="200">
        <v>0</v>
      </c>
      <c r="G307" s="201">
        <v>0</v>
      </c>
    </row>
    <row r="308" spans="2:7" ht="12.75" customHeight="1" x14ac:dyDescent="0.2">
      <c r="B308" s="14" t="s">
        <v>294</v>
      </c>
      <c r="C308" s="123"/>
      <c r="D308" s="124" t="str">
        <f>$D$12</f>
        <v>Jahr 2019</v>
      </c>
      <c r="E308" s="192">
        <v>0</v>
      </c>
      <c r="F308" s="200">
        <v>0</v>
      </c>
      <c r="G308" s="201">
        <v>0</v>
      </c>
    </row>
    <row r="309" spans="2:7" ht="12.75" customHeight="1" x14ac:dyDescent="0.2">
      <c r="B309" s="2"/>
      <c r="C309" s="82"/>
      <c r="D309" s="81" t="str">
        <f>$D$13</f>
        <v>Jahr 2018</v>
      </c>
      <c r="E309" s="196">
        <v>0</v>
      </c>
      <c r="F309" s="200">
        <v>0</v>
      </c>
      <c r="G309" s="201">
        <v>0</v>
      </c>
    </row>
    <row r="310" spans="2:7" ht="12.75" customHeight="1" x14ac:dyDescent="0.2">
      <c r="B310" s="14" t="s">
        <v>295</v>
      </c>
      <c r="C310" s="123"/>
      <c r="D310" s="124" t="str">
        <f>$D$12</f>
        <v>Jahr 2019</v>
      </c>
      <c r="E310" s="192">
        <v>0</v>
      </c>
      <c r="F310" s="200">
        <v>0</v>
      </c>
      <c r="G310" s="201">
        <v>0</v>
      </c>
    </row>
    <row r="311" spans="2:7" ht="12.75" customHeight="1" x14ac:dyDescent="0.2">
      <c r="B311" s="2"/>
      <c r="C311" s="82"/>
      <c r="D311" s="81" t="str">
        <f>$D$13</f>
        <v>Jahr 2018</v>
      </c>
      <c r="E311" s="196">
        <v>0</v>
      </c>
      <c r="F311" s="200">
        <v>0</v>
      </c>
      <c r="G311" s="201">
        <v>0</v>
      </c>
    </row>
    <row r="312" spans="2:7" ht="12.75" customHeight="1" x14ac:dyDescent="0.2">
      <c r="B312" s="14" t="s">
        <v>110</v>
      </c>
      <c r="C312" s="123"/>
      <c r="D312" s="124" t="str">
        <f>$D$12</f>
        <v>Jahr 2019</v>
      </c>
      <c r="E312" s="192">
        <v>0</v>
      </c>
      <c r="F312" s="200">
        <v>0</v>
      </c>
      <c r="G312" s="201">
        <v>0</v>
      </c>
    </row>
    <row r="313" spans="2:7" ht="12.75" customHeight="1" x14ac:dyDescent="0.2">
      <c r="B313" s="2"/>
      <c r="C313" s="82"/>
      <c r="D313" s="81" t="str">
        <f>$D$13</f>
        <v>Jahr 2018</v>
      </c>
      <c r="E313" s="196">
        <v>0</v>
      </c>
      <c r="F313" s="200">
        <v>0</v>
      </c>
      <c r="G313" s="201">
        <v>0</v>
      </c>
    </row>
    <row r="314" spans="2:7" ht="12.75" customHeight="1" x14ac:dyDescent="0.2">
      <c r="B314" s="14" t="s">
        <v>112</v>
      </c>
      <c r="C314" s="123"/>
      <c r="D314" s="124" t="str">
        <f>$D$12</f>
        <v>Jahr 2019</v>
      </c>
      <c r="E314" s="192">
        <v>0</v>
      </c>
      <c r="F314" s="200">
        <v>0</v>
      </c>
      <c r="G314" s="201">
        <v>0</v>
      </c>
    </row>
    <row r="315" spans="2:7" ht="12.75" customHeight="1" x14ac:dyDescent="0.2">
      <c r="B315" s="2"/>
      <c r="C315" s="82"/>
      <c r="D315" s="81" t="str">
        <f>$D$13</f>
        <v>Jahr 2018</v>
      </c>
      <c r="E315" s="196">
        <v>0</v>
      </c>
      <c r="F315" s="200">
        <v>0</v>
      </c>
      <c r="G315" s="201">
        <v>0</v>
      </c>
    </row>
    <row r="316" spans="2:7" ht="12.75" customHeight="1" x14ac:dyDescent="0.2">
      <c r="B316" s="14" t="s">
        <v>296</v>
      </c>
      <c r="C316" s="123"/>
      <c r="D316" s="124" t="str">
        <f>$D$12</f>
        <v>Jahr 2019</v>
      </c>
      <c r="E316" s="192">
        <v>0</v>
      </c>
      <c r="F316" s="200">
        <v>0</v>
      </c>
      <c r="G316" s="201">
        <v>0</v>
      </c>
    </row>
    <row r="317" spans="2:7" ht="12.75" customHeight="1" x14ac:dyDescent="0.2">
      <c r="B317" s="2"/>
      <c r="C317" s="82"/>
      <c r="D317" s="81" t="str">
        <f>$D$13</f>
        <v>Jahr 2018</v>
      </c>
      <c r="E317" s="196">
        <v>0</v>
      </c>
      <c r="F317" s="200">
        <v>0</v>
      </c>
      <c r="G317" s="201">
        <v>0</v>
      </c>
    </row>
    <row r="318" spans="2:7" ht="12.75" customHeight="1" x14ac:dyDescent="0.2">
      <c r="B318" s="14" t="s">
        <v>297</v>
      </c>
      <c r="C318" s="123"/>
      <c r="D318" s="124" t="str">
        <f>$D$12</f>
        <v>Jahr 2019</v>
      </c>
      <c r="E318" s="192">
        <v>0</v>
      </c>
      <c r="F318" s="200">
        <v>0</v>
      </c>
      <c r="G318" s="201">
        <v>0</v>
      </c>
    </row>
    <row r="319" spans="2:7" ht="12.75" customHeight="1" x14ac:dyDescent="0.2">
      <c r="B319" s="2"/>
      <c r="C319" s="82"/>
      <c r="D319" s="81" t="str">
        <f>$D$13</f>
        <v>Jahr 2018</v>
      </c>
      <c r="E319" s="196">
        <v>0</v>
      </c>
      <c r="F319" s="200">
        <v>0</v>
      </c>
      <c r="G319" s="201">
        <v>0</v>
      </c>
    </row>
    <row r="320" spans="2:7" ht="12.75" customHeight="1" x14ac:dyDescent="0.2">
      <c r="B320" s="14" t="s">
        <v>114</v>
      </c>
      <c r="C320" s="123"/>
      <c r="D320" s="124" t="str">
        <f>$D$12</f>
        <v>Jahr 2019</v>
      </c>
      <c r="E320" s="192">
        <v>0</v>
      </c>
      <c r="F320" s="200">
        <v>0</v>
      </c>
      <c r="G320" s="201">
        <v>0</v>
      </c>
    </row>
    <row r="321" spans="2:7" ht="12.75" customHeight="1" x14ac:dyDescent="0.2">
      <c r="B321" s="2"/>
      <c r="C321" s="82"/>
      <c r="D321" s="81" t="str">
        <f>$D$13</f>
        <v>Jahr 2018</v>
      </c>
      <c r="E321" s="196">
        <v>0</v>
      </c>
      <c r="F321" s="200">
        <v>0</v>
      </c>
      <c r="G321" s="201">
        <v>0</v>
      </c>
    </row>
    <row r="322" spans="2:7" ht="12.75" customHeight="1" x14ac:dyDescent="0.2">
      <c r="B322" s="14" t="s">
        <v>298</v>
      </c>
      <c r="C322" s="123"/>
      <c r="D322" s="124" t="str">
        <f>$D$12</f>
        <v>Jahr 2019</v>
      </c>
      <c r="E322" s="192">
        <v>0</v>
      </c>
      <c r="F322" s="200">
        <v>0</v>
      </c>
      <c r="G322" s="201">
        <v>0</v>
      </c>
    </row>
    <row r="323" spans="2:7" ht="12.75" customHeight="1" x14ac:dyDescent="0.2">
      <c r="B323" s="2"/>
      <c r="C323" s="82"/>
      <c r="D323" s="81" t="str">
        <f>$D$13</f>
        <v>Jahr 2018</v>
      </c>
      <c r="E323" s="196">
        <v>0</v>
      </c>
      <c r="F323" s="200">
        <v>0</v>
      </c>
      <c r="G323" s="201">
        <v>0</v>
      </c>
    </row>
    <row r="324" spans="2:7" ht="12.75" customHeight="1" x14ac:dyDescent="0.2">
      <c r="B324" s="14" t="s">
        <v>299</v>
      </c>
      <c r="C324" s="123"/>
      <c r="D324" s="124" t="str">
        <f>$D$12</f>
        <v>Jahr 2019</v>
      </c>
      <c r="E324" s="192">
        <v>0</v>
      </c>
      <c r="F324" s="200">
        <v>0</v>
      </c>
      <c r="G324" s="201">
        <v>0</v>
      </c>
    </row>
    <row r="325" spans="2:7" ht="12.75" customHeight="1" x14ac:dyDescent="0.2">
      <c r="B325" s="2"/>
      <c r="C325" s="82"/>
      <c r="D325" s="81" t="str">
        <f>$D$13</f>
        <v>Jahr 2018</v>
      </c>
      <c r="E325" s="196">
        <v>0</v>
      </c>
      <c r="F325" s="200">
        <v>0</v>
      </c>
      <c r="G325" s="201">
        <v>0</v>
      </c>
    </row>
    <row r="326" spans="2:7" ht="12.75" customHeight="1" x14ac:dyDescent="0.2">
      <c r="B326" s="14" t="s">
        <v>300</v>
      </c>
      <c r="C326" s="123"/>
      <c r="D326" s="124" t="str">
        <f>$D$12</f>
        <v>Jahr 2019</v>
      </c>
      <c r="E326" s="192">
        <v>0</v>
      </c>
      <c r="F326" s="200">
        <v>0</v>
      </c>
      <c r="G326" s="201">
        <v>0</v>
      </c>
    </row>
    <row r="327" spans="2:7" ht="12.75" customHeight="1" x14ac:dyDescent="0.2">
      <c r="B327" s="2"/>
      <c r="C327" s="82"/>
      <c r="D327" s="81" t="str">
        <f>$D$13</f>
        <v>Jahr 2018</v>
      </c>
      <c r="E327" s="196">
        <v>0</v>
      </c>
      <c r="F327" s="200">
        <v>0</v>
      </c>
      <c r="G327" s="201">
        <v>0</v>
      </c>
    </row>
    <row r="328" spans="2:7" ht="12.75" customHeight="1" x14ac:dyDescent="0.2">
      <c r="B328" s="14" t="s">
        <v>301</v>
      </c>
      <c r="C328" s="123"/>
      <c r="D328" s="124" t="str">
        <f>$D$12</f>
        <v>Jahr 2019</v>
      </c>
      <c r="E328" s="192">
        <v>0</v>
      </c>
      <c r="F328" s="200">
        <v>0</v>
      </c>
      <c r="G328" s="201">
        <v>0</v>
      </c>
    </row>
    <row r="329" spans="2:7" ht="12.75" customHeight="1" x14ac:dyDescent="0.2">
      <c r="B329" s="2"/>
      <c r="C329" s="82"/>
      <c r="D329" s="81" t="str">
        <f>$D$13</f>
        <v>Jahr 2018</v>
      </c>
      <c r="E329" s="196">
        <v>0</v>
      </c>
      <c r="F329" s="200">
        <v>0</v>
      </c>
      <c r="G329" s="201">
        <v>0</v>
      </c>
    </row>
    <row r="330" spans="2:7" ht="12.75" customHeight="1" x14ac:dyDescent="0.2">
      <c r="B330" s="14" t="s">
        <v>302</v>
      </c>
      <c r="C330" s="123"/>
      <c r="D330" s="124" t="str">
        <f>$D$12</f>
        <v>Jahr 2019</v>
      </c>
      <c r="E330" s="192">
        <v>0</v>
      </c>
      <c r="F330" s="200">
        <v>0</v>
      </c>
      <c r="G330" s="201">
        <v>0</v>
      </c>
    </row>
    <row r="331" spans="2:7" ht="12.75" customHeight="1" x14ac:dyDescent="0.2">
      <c r="B331" s="2"/>
      <c r="C331" s="82"/>
      <c r="D331" s="81" t="str">
        <f>$D$13</f>
        <v>Jahr 2018</v>
      </c>
      <c r="E331" s="196">
        <v>0</v>
      </c>
      <c r="F331" s="200">
        <v>0</v>
      </c>
      <c r="G331" s="201">
        <v>0</v>
      </c>
    </row>
    <row r="332" spans="2:7" ht="12.75" customHeight="1" x14ac:dyDescent="0.2">
      <c r="B332" s="14" t="s">
        <v>303</v>
      </c>
      <c r="C332" s="123"/>
      <c r="D332" s="124" t="str">
        <f>$D$12</f>
        <v>Jahr 2019</v>
      </c>
      <c r="E332" s="192">
        <v>0</v>
      </c>
      <c r="F332" s="200">
        <v>0</v>
      </c>
      <c r="G332" s="201">
        <v>0</v>
      </c>
    </row>
    <row r="333" spans="2:7" ht="12.75" customHeight="1" x14ac:dyDescent="0.2">
      <c r="B333" s="2"/>
      <c r="C333" s="82"/>
      <c r="D333" s="81" t="str">
        <f>$D$13</f>
        <v>Jahr 2018</v>
      </c>
      <c r="E333" s="196">
        <v>0</v>
      </c>
      <c r="F333" s="200">
        <v>0</v>
      </c>
      <c r="G333" s="201">
        <v>0</v>
      </c>
    </row>
    <row r="334" spans="2:7" ht="12.75" customHeight="1" x14ac:dyDescent="0.2">
      <c r="B334" s="14" t="s">
        <v>304</v>
      </c>
      <c r="C334" s="123"/>
      <c r="D334" s="124" t="str">
        <f>$D$12</f>
        <v>Jahr 2019</v>
      </c>
      <c r="E334" s="192">
        <v>0</v>
      </c>
      <c r="F334" s="200">
        <v>0</v>
      </c>
      <c r="G334" s="201">
        <v>0</v>
      </c>
    </row>
    <row r="335" spans="2:7" ht="12.75" customHeight="1" x14ac:dyDescent="0.2">
      <c r="B335" s="2"/>
      <c r="C335" s="82"/>
      <c r="D335" s="81" t="str">
        <f>$D$13</f>
        <v>Jahr 2018</v>
      </c>
      <c r="E335" s="196">
        <v>0</v>
      </c>
      <c r="F335" s="200">
        <v>0</v>
      </c>
      <c r="G335" s="201">
        <v>0</v>
      </c>
    </row>
    <row r="336" spans="2:7" ht="12.75" customHeight="1" x14ac:dyDescent="0.2">
      <c r="B336" s="14" t="s">
        <v>116</v>
      </c>
      <c r="C336" s="123"/>
      <c r="D336" s="124" t="str">
        <f>$D$12</f>
        <v>Jahr 2019</v>
      </c>
      <c r="E336" s="192">
        <v>0</v>
      </c>
      <c r="F336" s="200">
        <v>0</v>
      </c>
      <c r="G336" s="201">
        <v>0</v>
      </c>
    </row>
    <row r="337" spans="2:7" ht="12.75" customHeight="1" x14ac:dyDescent="0.2">
      <c r="B337" s="2"/>
      <c r="C337" s="82"/>
      <c r="D337" s="81" t="str">
        <f>$D$13</f>
        <v>Jahr 2018</v>
      </c>
      <c r="E337" s="196">
        <v>0</v>
      </c>
      <c r="F337" s="200">
        <v>0</v>
      </c>
      <c r="G337" s="201">
        <v>0</v>
      </c>
    </row>
    <row r="338" spans="2:7" ht="12.75" customHeight="1" x14ac:dyDescent="0.2">
      <c r="B338" s="14" t="s">
        <v>136</v>
      </c>
      <c r="C338" s="123"/>
      <c r="D338" s="124" t="str">
        <f>$D$12</f>
        <v>Jahr 2019</v>
      </c>
      <c r="E338" s="192">
        <v>0</v>
      </c>
      <c r="F338" s="200">
        <v>0</v>
      </c>
      <c r="G338" s="201">
        <v>0</v>
      </c>
    </row>
    <row r="339" spans="2:7" ht="12.75" customHeight="1" x14ac:dyDescent="0.2">
      <c r="B339" s="2"/>
      <c r="C339" s="82"/>
      <c r="D339" s="81" t="str">
        <f>$D$13</f>
        <v>Jahr 2018</v>
      </c>
      <c r="E339" s="196">
        <v>0</v>
      </c>
      <c r="F339" s="200">
        <v>0</v>
      </c>
      <c r="G339" s="201">
        <v>0</v>
      </c>
    </row>
    <row r="340" spans="2:7" ht="12.75" customHeight="1" x14ac:dyDescent="0.2">
      <c r="B340" s="14" t="s">
        <v>305</v>
      </c>
      <c r="C340" s="123"/>
      <c r="D340" s="124" t="str">
        <f>$D$12</f>
        <v>Jahr 2019</v>
      </c>
      <c r="E340" s="192">
        <v>0</v>
      </c>
      <c r="F340" s="200">
        <v>0</v>
      </c>
      <c r="G340" s="201">
        <v>0</v>
      </c>
    </row>
    <row r="341" spans="2:7" ht="12.75" customHeight="1" x14ac:dyDescent="0.2">
      <c r="B341" s="2"/>
      <c r="C341" s="82"/>
      <c r="D341" s="81" t="str">
        <f>$D$13</f>
        <v>Jahr 2018</v>
      </c>
      <c r="E341" s="196">
        <v>0</v>
      </c>
      <c r="F341" s="200">
        <v>0</v>
      </c>
      <c r="G341" s="201">
        <v>0</v>
      </c>
    </row>
    <row r="342" spans="2:7" ht="12.75" customHeight="1" x14ac:dyDescent="0.2">
      <c r="B342" s="14" t="s">
        <v>306</v>
      </c>
      <c r="C342" s="123"/>
      <c r="D342" s="124" t="str">
        <f>$D$12</f>
        <v>Jahr 2019</v>
      </c>
      <c r="E342" s="192">
        <v>0</v>
      </c>
      <c r="F342" s="200">
        <v>0</v>
      </c>
      <c r="G342" s="201">
        <v>0</v>
      </c>
    </row>
    <row r="343" spans="2:7" ht="12.75" customHeight="1" x14ac:dyDescent="0.2">
      <c r="B343" s="2"/>
      <c r="C343" s="82"/>
      <c r="D343" s="81" t="str">
        <f>$D$13</f>
        <v>Jahr 2018</v>
      </c>
      <c r="E343" s="196">
        <v>0</v>
      </c>
      <c r="F343" s="200">
        <v>0</v>
      </c>
      <c r="G343" s="201">
        <v>0</v>
      </c>
    </row>
    <row r="344" spans="2:7" ht="12.75" customHeight="1" x14ac:dyDescent="0.2">
      <c r="B344" s="14" t="s">
        <v>307</v>
      </c>
      <c r="C344" s="123"/>
      <c r="D344" s="124" t="str">
        <f>$D$12</f>
        <v>Jahr 2019</v>
      </c>
      <c r="E344" s="192">
        <v>0</v>
      </c>
      <c r="F344" s="200">
        <v>0</v>
      </c>
      <c r="G344" s="201">
        <v>0</v>
      </c>
    </row>
    <row r="345" spans="2:7" ht="12.75" customHeight="1" x14ac:dyDescent="0.2">
      <c r="B345" s="2"/>
      <c r="C345" s="82"/>
      <c r="D345" s="81" t="str">
        <f>$D$13</f>
        <v>Jahr 2018</v>
      </c>
      <c r="E345" s="196">
        <v>0</v>
      </c>
      <c r="F345" s="200">
        <v>0</v>
      </c>
      <c r="G345" s="201">
        <v>0</v>
      </c>
    </row>
    <row r="346" spans="2:7" ht="12.75" customHeight="1" x14ac:dyDescent="0.2">
      <c r="B346" s="14" t="s">
        <v>308</v>
      </c>
      <c r="C346" s="123"/>
      <c r="D346" s="124" t="str">
        <f>$D$12</f>
        <v>Jahr 2019</v>
      </c>
      <c r="E346" s="192">
        <v>0</v>
      </c>
      <c r="F346" s="200">
        <v>0</v>
      </c>
      <c r="G346" s="201">
        <v>0</v>
      </c>
    </row>
    <row r="347" spans="2:7" ht="12.75" customHeight="1" x14ac:dyDescent="0.2">
      <c r="B347" s="2"/>
      <c r="C347" s="82"/>
      <c r="D347" s="81" t="str">
        <f>$D$13</f>
        <v>Jahr 2018</v>
      </c>
      <c r="E347" s="196">
        <v>0</v>
      </c>
      <c r="F347" s="200">
        <v>0</v>
      </c>
      <c r="G347" s="201">
        <v>0</v>
      </c>
    </row>
    <row r="348" spans="2:7" ht="12.75" customHeight="1" x14ac:dyDescent="0.2">
      <c r="B348" s="14" t="s">
        <v>309</v>
      </c>
      <c r="C348" s="123"/>
      <c r="D348" s="124" t="str">
        <f>$D$12</f>
        <v>Jahr 2019</v>
      </c>
      <c r="E348" s="192">
        <v>0</v>
      </c>
      <c r="F348" s="200">
        <v>0</v>
      </c>
      <c r="G348" s="201">
        <v>0</v>
      </c>
    </row>
    <row r="349" spans="2:7" ht="12.75" customHeight="1" x14ac:dyDescent="0.2">
      <c r="B349" s="2"/>
      <c r="C349" s="82"/>
      <c r="D349" s="81" t="str">
        <f>$D$13</f>
        <v>Jahr 2018</v>
      </c>
      <c r="E349" s="196">
        <v>0</v>
      </c>
      <c r="F349" s="200">
        <v>0</v>
      </c>
      <c r="G349" s="201">
        <v>0</v>
      </c>
    </row>
    <row r="350" spans="2:7" ht="12.75" customHeight="1" x14ac:dyDescent="0.2">
      <c r="B350" s="14" t="s">
        <v>310</v>
      </c>
      <c r="C350" s="123"/>
      <c r="D350" s="124" t="str">
        <f>$D$12</f>
        <v>Jahr 2019</v>
      </c>
      <c r="E350" s="192">
        <v>0</v>
      </c>
      <c r="F350" s="200">
        <v>0</v>
      </c>
      <c r="G350" s="201">
        <v>0</v>
      </c>
    </row>
    <row r="351" spans="2:7" ht="12.75" customHeight="1" x14ac:dyDescent="0.2">
      <c r="B351" s="2"/>
      <c r="C351" s="82"/>
      <c r="D351" s="81" t="str">
        <f>$D$13</f>
        <v>Jahr 2018</v>
      </c>
      <c r="E351" s="196">
        <v>0</v>
      </c>
      <c r="F351" s="200">
        <v>0</v>
      </c>
      <c r="G351" s="201">
        <v>0</v>
      </c>
    </row>
    <row r="352" spans="2:7" ht="12.75" customHeight="1" x14ac:dyDescent="0.2">
      <c r="B352" s="14" t="s">
        <v>118</v>
      </c>
      <c r="C352" s="123"/>
      <c r="D352" s="124" t="str">
        <f>$D$12</f>
        <v>Jahr 2019</v>
      </c>
      <c r="E352" s="192">
        <v>0</v>
      </c>
      <c r="F352" s="200">
        <v>0</v>
      </c>
      <c r="G352" s="201">
        <v>0</v>
      </c>
    </row>
    <row r="353" spans="2:7" ht="12.75" customHeight="1" x14ac:dyDescent="0.2">
      <c r="B353" s="2"/>
      <c r="C353" s="82"/>
      <c r="D353" s="81" t="str">
        <f>$D$13</f>
        <v>Jahr 2018</v>
      </c>
      <c r="E353" s="196">
        <v>0</v>
      </c>
      <c r="F353" s="200">
        <v>0</v>
      </c>
      <c r="G353" s="201">
        <v>0</v>
      </c>
    </row>
    <row r="354" spans="2:7" ht="12.75" customHeight="1" x14ac:dyDescent="0.2">
      <c r="B354" s="14" t="s">
        <v>120</v>
      </c>
      <c r="C354" s="123"/>
      <c r="D354" s="124" t="str">
        <f>$D$12</f>
        <v>Jahr 2019</v>
      </c>
      <c r="E354" s="192">
        <v>0</v>
      </c>
      <c r="F354" s="200">
        <v>0</v>
      </c>
      <c r="G354" s="201">
        <v>0</v>
      </c>
    </row>
    <row r="355" spans="2:7" ht="12.75" customHeight="1" x14ac:dyDescent="0.2">
      <c r="B355" s="2"/>
      <c r="C355" s="82"/>
      <c r="D355" s="81" t="str">
        <f>$D$13</f>
        <v>Jahr 2018</v>
      </c>
      <c r="E355" s="196">
        <v>0</v>
      </c>
      <c r="F355" s="200">
        <v>0</v>
      </c>
      <c r="G355" s="201">
        <v>0</v>
      </c>
    </row>
    <row r="356" spans="2:7" ht="12.75" customHeight="1" x14ac:dyDescent="0.2">
      <c r="B356" s="14" t="s">
        <v>311</v>
      </c>
      <c r="C356" s="123"/>
      <c r="D356" s="124" t="str">
        <f>$D$12</f>
        <v>Jahr 2019</v>
      </c>
      <c r="E356" s="192">
        <v>0</v>
      </c>
      <c r="F356" s="200">
        <v>0</v>
      </c>
      <c r="G356" s="201">
        <v>0</v>
      </c>
    </row>
    <row r="357" spans="2:7" ht="12.75" customHeight="1" x14ac:dyDescent="0.2">
      <c r="B357" s="2"/>
      <c r="C357" s="82"/>
      <c r="D357" s="81" t="str">
        <f>$D$13</f>
        <v>Jahr 2018</v>
      </c>
      <c r="E357" s="196">
        <v>0</v>
      </c>
      <c r="F357" s="200">
        <v>0</v>
      </c>
      <c r="G357" s="201">
        <v>0</v>
      </c>
    </row>
    <row r="358" spans="2:7" ht="12.75" customHeight="1" x14ac:dyDescent="0.2">
      <c r="B358" s="14" t="s">
        <v>122</v>
      </c>
      <c r="C358" s="123"/>
      <c r="D358" s="124" t="str">
        <f>$D$12</f>
        <v>Jahr 2019</v>
      </c>
      <c r="E358" s="192">
        <v>0</v>
      </c>
      <c r="F358" s="200">
        <v>0</v>
      </c>
      <c r="G358" s="201">
        <v>0</v>
      </c>
    </row>
    <row r="359" spans="2:7" ht="12.75" customHeight="1" x14ac:dyDescent="0.2">
      <c r="B359" s="2"/>
      <c r="C359" s="82"/>
      <c r="D359" s="81" t="str">
        <f>$D$13</f>
        <v>Jahr 2018</v>
      </c>
      <c r="E359" s="196">
        <v>0</v>
      </c>
      <c r="F359" s="200">
        <v>0</v>
      </c>
      <c r="G359" s="201">
        <v>0</v>
      </c>
    </row>
    <row r="360" spans="2:7" ht="12.75" customHeight="1" x14ac:dyDescent="0.2">
      <c r="B360" s="14" t="s">
        <v>312</v>
      </c>
      <c r="C360" s="123"/>
      <c r="D360" s="124" t="str">
        <f>$D$12</f>
        <v>Jahr 2019</v>
      </c>
      <c r="E360" s="192">
        <v>0</v>
      </c>
      <c r="F360" s="200">
        <v>0</v>
      </c>
      <c r="G360" s="201">
        <v>0</v>
      </c>
    </row>
    <row r="361" spans="2:7" ht="12.75" customHeight="1" x14ac:dyDescent="0.2">
      <c r="B361" s="2"/>
      <c r="C361" s="82"/>
      <c r="D361" s="81" t="str">
        <f>$D$13</f>
        <v>Jahr 2018</v>
      </c>
      <c r="E361" s="196">
        <v>0</v>
      </c>
      <c r="F361" s="200">
        <v>0</v>
      </c>
      <c r="G361" s="201">
        <v>0</v>
      </c>
    </row>
    <row r="362" spans="2:7" ht="12.75" customHeight="1" x14ac:dyDescent="0.2">
      <c r="B362" s="14" t="s">
        <v>313</v>
      </c>
      <c r="C362" s="123"/>
      <c r="D362" s="124" t="str">
        <f>$D$12</f>
        <v>Jahr 2019</v>
      </c>
      <c r="E362" s="192">
        <v>0</v>
      </c>
      <c r="F362" s="200">
        <v>0</v>
      </c>
      <c r="G362" s="201">
        <v>0</v>
      </c>
    </row>
    <row r="363" spans="2:7" ht="12.75" customHeight="1" x14ac:dyDescent="0.2">
      <c r="B363" s="2"/>
      <c r="C363" s="82"/>
      <c r="D363" s="81" t="str">
        <f>$D$13</f>
        <v>Jahr 2018</v>
      </c>
      <c r="E363" s="196">
        <v>0</v>
      </c>
      <c r="F363" s="200">
        <v>0</v>
      </c>
      <c r="G363" s="201">
        <v>0</v>
      </c>
    </row>
    <row r="364" spans="2:7" ht="12.75" customHeight="1" x14ac:dyDescent="0.2">
      <c r="B364" s="14" t="s">
        <v>314</v>
      </c>
      <c r="C364" s="123"/>
      <c r="D364" s="124" t="str">
        <f>$D$12</f>
        <v>Jahr 2019</v>
      </c>
      <c r="E364" s="192">
        <v>0</v>
      </c>
      <c r="F364" s="200">
        <v>0</v>
      </c>
      <c r="G364" s="201">
        <v>0</v>
      </c>
    </row>
    <row r="365" spans="2:7" ht="12.75" customHeight="1" x14ac:dyDescent="0.2">
      <c r="B365" s="2"/>
      <c r="C365" s="82"/>
      <c r="D365" s="81" t="str">
        <f>$D$13</f>
        <v>Jahr 2018</v>
      </c>
      <c r="E365" s="196">
        <v>0</v>
      </c>
      <c r="F365" s="200">
        <v>0</v>
      </c>
      <c r="G365" s="201">
        <v>0</v>
      </c>
    </row>
    <row r="366" spans="2:7" ht="12.75" customHeight="1" x14ac:dyDescent="0.2">
      <c r="B366" s="14" t="s">
        <v>315</v>
      </c>
      <c r="C366" s="123"/>
      <c r="D366" s="124" t="str">
        <f>$D$12</f>
        <v>Jahr 2019</v>
      </c>
      <c r="E366" s="192">
        <v>0</v>
      </c>
      <c r="F366" s="200">
        <v>0</v>
      </c>
      <c r="G366" s="201">
        <v>0</v>
      </c>
    </row>
    <row r="367" spans="2:7" ht="12.75" customHeight="1" x14ac:dyDescent="0.2">
      <c r="B367" s="2"/>
      <c r="C367" s="82"/>
      <c r="D367" s="81" t="str">
        <f>$D$13</f>
        <v>Jahr 2018</v>
      </c>
      <c r="E367" s="196">
        <v>0</v>
      </c>
      <c r="F367" s="200">
        <v>0</v>
      </c>
      <c r="G367" s="201">
        <v>0</v>
      </c>
    </row>
    <row r="368" spans="2:7" ht="12.75" customHeight="1" x14ac:dyDescent="0.2">
      <c r="B368" s="14" t="s">
        <v>316</v>
      </c>
      <c r="C368" s="123"/>
      <c r="D368" s="124" t="str">
        <f>$D$12</f>
        <v>Jahr 2019</v>
      </c>
      <c r="E368" s="192">
        <v>0</v>
      </c>
      <c r="F368" s="200">
        <v>0</v>
      </c>
      <c r="G368" s="201">
        <v>0</v>
      </c>
    </row>
    <row r="369" spans="2:7" ht="12.75" customHeight="1" x14ac:dyDescent="0.2">
      <c r="B369" s="2"/>
      <c r="C369" s="82"/>
      <c r="D369" s="81" t="str">
        <f>$D$13</f>
        <v>Jahr 2018</v>
      </c>
      <c r="E369" s="196">
        <v>0</v>
      </c>
      <c r="F369" s="200">
        <v>0</v>
      </c>
      <c r="G369" s="201">
        <v>0</v>
      </c>
    </row>
    <row r="370" spans="2:7" ht="12.75" customHeight="1" x14ac:dyDescent="0.2">
      <c r="B370" s="14" t="s">
        <v>317</v>
      </c>
      <c r="C370" s="123"/>
      <c r="D370" s="124" t="str">
        <f>$D$12</f>
        <v>Jahr 2019</v>
      </c>
      <c r="E370" s="192">
        <v>0</v>
      </c>
      <c r="F370" s="200">
        <v>0</v>
      </c>
      <c r="G370" s="201">
        <v>0</v>
      </c>
    </row>
    <row r="371" spans="2:7" ht="12.75" customHeight="1" x14ac:dyDescent="0.2">
      <c r="B371" s="2"/>
      <c r="C371" s="82"/>
      <c r="D371" s="81" t="str">
        <f>$D$13</f>
        <v>Jahr 2018</v>
      </c>
      <c r="E371" s="196">
        <v>0</v>
      </c>
      <c r="F371" s="200">
        <v>0</v>
      </c>
      <c r="G371" s="201">
        <v>0</v>
      </c>
    </row>
    <row r="372" spans="2:7" ht="12.75" customHeight="1" x14ac:dyDescent="0.2">
      <c r="B372" s="14" t="s">
        <v>318</v>
      </c>
      <c r="C372" s="123"/>
      <c r="D372" s="124" t="str">
        <f>$D$12</f>
        <v>Jahr 2019</v>
      </c>
      <c r="E372" s="192">
        <v>0</v>
      </c>
      <c r="F372" s="200">
        <v>0</v>
      </c>
      <c r="G372" s="201">
        <v>0</v>
      </c>
    </row>
    <row r="373" spans="2:7" ht="12.75" customHeight="1" x14ac:dyDescent="0.2">
      <c r="B373" s="2"/>
      <c r="C373" s="82"/>
      <c r="D373" s="81" t="str">
        <f>$D$13</f>
        <v>Jahr 2018</v>
      </c>
      <c r="E373" s="196">
        <v>0</v>
      </c>
      <c r="F373" s="200">
        <v>0</v>
      </c>
      <c r="G373" s="201">
        <v>0</v>
      </c>
    </row>
    <row r="374" spans="2:7" ht="12.75" customHeight="1" x14ac:dyDescent="0.2">
      <c r="B374" s="14" t="s">
        <v>319</v>
      </c>
      <c r="C374" s="123"/>
      <c r="D374" s="124" t="str">
        <f>$D$12</f>
        <v>Jahr 2019</v>
      </c>
      <c r="E374" s="192">
        <v>0</v>
      </c>
      <c r="F374" s="200">
        <v>0</v>
      </c>
      <c r="G374" s="201">
        <v>0</v>
      </c>
    </row>
    <row r="375" spans="2:7" ht="12.75" customHeight="1" x14ac:dyDescent="0.2">
      <c r="B375" s="2"/>
      <c r="C375" s="82"/>
      <c r="D375" s="81" t="str">
        <f>$D$13</f>
        <v>Jahr 2018</v>
      </c>
      <c r="E375" s="196">
        <v>0</v>
      </c>
      <c r="F375" s="200">
        <v>0</v>
      </c>
      <c r="G375" s="201">
        <v>0</v>
      </c>
    </row>
    <row r="376" spans="2:7" ht="12.75" customHeight="1" x14ac:dyDescent="0.2">
      <c r="B376" s="14" t="s">
        <v>320</v>
      </c>
      <c r="C376" s="123"/>
      <c r="D376" s="124" t="str">
        <f>$D$12</f>
        <v>Jahr 2019</v>
      </c>
      <c r="E376" s="192">
        <v>0</v>
      </c>
      <c r="F376" s="200">
        <v>0</v>
      </c>
      <c r="G376" s="201">
        <v>0</v>
      </c>
    </row>
    <row r="377" spans="2:7" ht="12.75" customHeight="1" x14ac:dyDescent="0.2">
      <c r="B377" s="2"/>
      <c r="C377" s="82"/>
      <c r="D377" s="81" t="str">
        <f>$D$13</f>
        <v>Jahr 2018</v>
      </c>
      <c r="E377" s="196">
        <v>0</v>
      </c>
      <c r="F377" s="200">
        <v>0</v>
      </c>
      <c r="G377" s="201">
        <v>0</v>
      </c>
    </row>
    <row r="378" spans="2:7" ht="12.75" customHeight="1" x14ac:dyDescent="0.2">
      <c r="B378" s="14" t="s">
        <v>321</v>
      </c>
      <c r="C378" s="123"/>
      <c r="D378" s="124" t="str">
        <f>$D$12</f>
        <v>Jahr 2019</v>
      </c>
      <c r="E378" s="192">
        <v>0</v>
      </c>
      <c r="F378" s="200">
        <v>0</v>
      </c>
      <c r="G378" s="201">
        <v>0</v>
      </c>
    </row>
    <row r="379" spans="2:7" ht="12.75" customHeight="1" x14ac:dyDescent="0.2">
      <c r="B379" s="2"/>
      <c r="C379" s="82"/>
      <c r="D379" s="81" t="str">
        <f>$D$13</f>
        <v>Jahr 2018</v>
      </c>
      <c r="E379" s="196">
        <v>0</v>
      </c>
      <c r="F379" s="200">
        <v>0</v>
      </c>
      <c r="G379" s="201">
        <v>0</v>
      </c>
    </row>
    <row r="380" spans="2:7" ht="12.75" customHeight="1" x14ac:dyDescent="0.2">
      <c r="B380" s="14" t="s">
        <v>322</v>
      </c>
      <c r="C380" s="123"/>
      <c r="D380" s="124" t="str">
        <f>$D$12</f>
        <v>Jahr 2019</v>
      </c>
      <c r="E380" s="192">
        <v>0</v>
      </c>
      <c r="F380" s="200">
        <v>0</v>
      </c>
      <c r="G380" s="201">
        <v>0</v>
      </c>
    </row>
    <row r="381" spans="2:7" ht="12.75" customHeight="1" x14ac:dyDescent="0.2">
      <c r="B381" s="2"/>
      <c r="C381" s="82"/>
      <c r="D381" s="81" t="str">
        <f>$D$13</f>
        <v>Jahr 2018</v>
      </c>
      <c r="E381" s="196">
        <v>0</v>
      </c>
      <c r="F381" s="200">
        <v>0</v>
      </c>
      <c r="G381" s="201">
        <v>0</v>
      </c>
    </row>
    <row r="382" spans="2:7" ht="12.75" customHeight="1" x14ac:dyDescent="0.2">
      <c r="B382" s="14" t="s">
        <v>323</v>
      </c>
      <c r="C382" s="123"/>
      <c r="D382" s="124" t="str">
        <f>$D$12</f>
        <v>Jahr 2019</v>
      </c>
      <c r="E382" s="192">
        <v>0</v>
      </c>
      <c r="F382" s="200">
        <v>0</v>
      </c>
      <c r="G382" s="201">
        <v>0</v>
      </c>
    </row>
    <row r="383" spans="2:7" ht="12.75" customHeight="1" x14ac:dyDescent="0.2">
      <c r="B383" s="2"/>
      <c r="C383" s="82"/>
      <c r="D383" s="81" t="str">
        <f>$D$13</f>
        <v>Jahr 2018</v>
      </c>
      <c r="E383" s="196">
        <v>0</v>
      </c>
      <c r="F383" s="200">
        <v>0</v>
      </c>
      <c r="G383" s="201">
        <v>0</v>
      </c>
    </row>
    <row r="384" spans="2:7" ht="12.75" customHeight="1" x14ac:dyDescent="0.2">
      <c r="B384" s="14" t="s">
        <v>324</v>
      </c>
      <c r="C384" s="123"/>
      <c r="D384" s="124" t="str">
        <f>$D$12</f>
        <v>Jahr 2019</v>
      </c>
      <c r="E384" s="192">
        <v>0</v>
      </c>
      <c r="F384" s="200">
        <v>0</v>
      </c>
      <c r="G384" s="201">
        <v>0</v>
      </c>
    </row>
    <row r="385" spans="2:7" ht="12.75" customHeight="1" x14ac:dyDescent="0.2">
      <c r="B385" s="2"/>
      <c r="C385" s="82"/>
      <c r="D385" s="81" t="str">
        <f>$D$13</f>
        <v>Jahr 2018</v>
      </c>
      <c r="E385" s="196">
        <v>0</v>
      </c>
      <c r="F385" s="200">
        <v>0</v>
      </c>
      <c r="G385" s="201">
        <v>0</v>
      </c>
    </row>
    <row r="386" spans="2:7" ht="12.75" customHeight="1" x14ac:dyDescent="0.2">
      <c r="B386" s="14" t="s">
        <v>325</v>
      </c>
      <c r="C386" s="123"/>
      <c r="D386" s="124" t="str">
        <f>$D$12</f>
        <v>Jahr 2019</v>
      </c>
      <c r="E386" s="192">
        <v>0</v>
      </c>
      <c r="F386" s="200">
        <v>0</v>
      </c>
      <c r="G386" s="201">
        <v>0</v>
      </c>
    </row>
    <row r="387" spans="2:7" ht="12.75" customHeight="1" x14ac:dyDescent="0.2">
      <c r="B387" s="2"/>
      <c r="C387" s="82"/>
      <c r="D387" s="81" t="str">
        <f>$D$13</f>
        <v>Jahr 2018</v>
      </c>
      <c r="E387" s="196">
        <v>0</v>
      </c>
      <c r="F387" s="200">
        <v>0</v>
      </c>
      <c r="G387" s="201">
        <v>0</v>
      </c>
    </row>
    <row r="388" spans="2:7" ht="12.75" customHeight="1" x14ac:dyDescent="0.2">
      <c r="B388" s="14" t="s">
        <v>326</v>
      </c>
      <c r="C388" s="123"/>
      <c r="D388" s="124" t="str">
        <f>$D$12</f>
        <v>Jahr 2019</v>
      </c>
      <c r="E388" s="192">
        <v>0</v>
      </c>
      <c r="F388" s="200">
        <v>0</v>
      </c>
      <c r="G388" s="201">
        <v>0</v>
      </c>
    </row>
    <row r="389" spans="2:7" ht="12.75" customHeight="1" x14ac:dyDescent="0.2">
      <c r="B389" s="2"/>
      <c r="C389" s="82"/>
      <c r="D389" s="81" t="str">
        <f>$D$13</f>
        <v>Jahr 2018</v>
      </c>
      <c r="E389" s="196">
        <v>0</v>
      </c>
      <c r="F389" s="200">
        <v>0</v>
      </c>
      <c r="G389" s="201">
        <v>0</v>
      </c>
    </row>
    <row r="390" spans="2:7" ht="12.75" customHeight="1" x14ac:dyDescent="0.2">
      <c r="B390" s="14" t="s">
        <v>327</v>
      </c>
      <c r="C390" s="123"/>
      <c r="D390" s="124" t="str">
        <f>$D$12</f>
        <v>Jahr 2019</v>
      </c>
      <c r="E390" s="192">
        <v>0</v>
      </c>
      <c r="F390" s="200">
        <v>0</v>
      </c>
      <c r="G390" s="201">
        <v>0</v>
      </c>
    </row>
    <row r="391" spans="2:7" ht="12.75" customHeight="1" x14ac:dyDescent="0.2">
      <c r="B391" s="2"/>
      <c r="C391" s="82"/>
      <c r="D391" s="81" t="str">
        <f>$D$13</f>
        <v>Jahr 2018</v>
      </c>
      <c r="E391" s="196">
        <v>0</v>
      </c>
      <c r="F391" s="200">
        <v>0</v>
      </c>
      <c r="G391" s="201">
        <v>0</v>
      </c>
    </row>
    <row r="392" spans="2:7" ht="12.75" customHeight="1" x14ac:dyDescent="0.2">
      <c r="B392" s="14" t="s">
        <v>328</v>
      </c>
      <c r="C392" s="123"/>
      <c r="D392" s="124" t="str">
        <f>$D$12</f>
        <v>Jahr 2019</v>
      </c>
      <c r="E392" s="192">
        <v>0</v>
      </c>
      <c r="F392" s="200">
        <v>0</v>
      </c>
      <c r="G392" s="201">
        <v>0</v>
      </c>
    </row>
    <row r="393" spans="2:7" ht="12.75" customHeight="1" x14ac:dyDescent="0.2">
      <c r="B393" s="2"/>
      <c r="C393" s="82"/>
      <c r="D393" s="81" t="str">
        <f>$D$13</f>
        <v>Jahr 2018</v>
      </c>
      <c r="E393" s="196">
        <v>0</v>
      </c>
      <c r="F393" s="200">
        <v>0</v>
      </c>
      <c r="G393" s="201">
        <v>0</v>
      </c>
    </row>
    <row r="394" spans="2:7" ht="12.75" customHeight="1" x14ac:dyDescent="0.2">
      <c r="B394" s="14" t="s">
        <v>124</v>
      </c>
      <c r="C394" s="123"/>
      <c r="D394" s="124" t="str">
        <f>$D$12</f>
        <v>Jahr 2019</v>
      </c>
      <c r="E394" s="192">
        <v>0</v>
      </c>
      <c r="F394" s="200">
        <v>0</v>
      </c>
      <c r="G394" s="201">
        <v>0</v>
      </c>
    </row>
    <row r="395" spans="2:7" ht="12.75" customHeight="1" x14ac:dyDescent="0.2">
      <c r="B395" s="2"/>
      <c r="C395" s="82"/>
      <c r="D395" s="81" t="str">
        <f>$D$13</f>
        <v>Jahr 2018</v>
      </c>
      <c r="E395" s="196">
        <v>0</v>
      </c>
      <c r="F395" s="200">
        <v>0</v>
      </c>
      <c r="G395" s="201">
        <v>0</v>
      </c>
    </row>
    <row r="396" spans="2:7" ht="12.75" customHeight="1" x14ac:dyDescent="0.2">
      <c r="B396" s="14" t="s">
        <v>329</v>
      </c>
      <c r="C396" s="123"/>
      <c r="D396" s="124" t="str">
        <f>$D$12</f>
        <v>Jahr 2019</v>
      </c>
      <c r="E396" s="192">
        <v>0</v>
      </c>
      <c r="F396" s="200">
        <v>0</v>
      </c>
      <c r="G396" s="201">
        <v>0</v>
      </c>
    </row>
    <row r="397" spans="2:7" ht="12.75" customHeight="1" x14ac:dyDescent="0.2">
      <c r="B397" s="2"/>
      <c r="C397" s="82"/>
      <c r="D397" s="81" t="str">
        <f>$D$13</f>
        <v>Jahr 2018</v>
      </c>
      <c r="E397" s="196">
        <v>0</v>
      </c>
      <c r="F397" s="200">
        <v>0</v>
      </c>
      <c r="G397" s="201">
        <v>0</v>
      </c>
    </row>
    <row r="398" spans="2:7" ht="12.75" customHeight="1" x14ac:dyDescent="0.2">
      <c r="B398" s="14" t="s">
        <v>330</v>
      </c>
      <c r="C398" s="123"/>
      <c r="D398" s="124" t="str">
        <f>$D$12</f>
        <v>Jahr 2019</v>
      </c>
      <c r="E398" s="192">
        <v>0</v>
      </c>
      <c r="F398" s="200">
        <v>0</v>
      </c>
      <c r="G398" s="201">
        <v>0</v>
      </c>
    </row>
    <row r="399" spans="2:7" ht="12.75" customHeight="1" x14ac:dyDescent="0.2">
      <c r="B399" s="2"/>
      <c r="C399" s="82"/>
      <c r="D399" s="81" t="str">
        <f>$D$13</f>
        <v>Jahr 2018</v>
      </c>
      <c r="E399" s="196">
        <v>0</v>
      </c>
      <c r="F399" s="200">
        <v>0</v>
      </c>
      <c r="G399" s="201">
        <v>0</v>
      </c>
    </row>
    <row r="400" spans="2:7" ht="12.75" customHeight="1" x14ac:dyDescent="0.2">
      <c r="B400" s="14" t="s">
        <v>331</v>
      </c>
      <c r="C400" s="123"/>
      <c r="D400" s="124" t="str">
        <f>$D$12</f>
        <v>Jahr 2019</v>
      </c>
      <c r="E400" s="192">
        <v>0</v>
      </c>
      <c r="F400" s="200">
        <v>0</v>
      </c>
      <c r="G400" s="201">
        <v>0</v>
      </c>
    </row>
    <row r="401" spans="2:7" ht="12.75" customHeight="1" x14ac:dyDescent="0.2">
      <c r="B401" s="2"/>
      <c r="C401" s="82"/>
      <c r="D401" s="81" t="str">
        <f>$D$13</f>
        <v>Jahr 2018</v>
      </c>
      <c r="E401" s="196">
        <v>0</v>
      </c>
      <c r="F401" s="200">
        <v>0</v>
      </c>
      <c r="G401" s="201">
        <v>0</v>
      </c>
    </row>
    <row r="402" spans="2:7" ht="12.75" customHeight="1" x14ac:dyDescent="0.2">
      <c r="B402" s="14" t="s">
        <v>332</v>
      </c>
      <c r="C402" s="123"/>
      <c r="D402" s="124" t="str">
        <f>$D$12</f>
        <v>Jahr 2019</v>
      </c>
      <c r="E402" s="192">
        <v>0</v>
      </c>
      <c r="F402" s="200">
        <v>0</v>
      </c>
      <c r="G402" s="201">
        <v>0</v>
      </c>
    </row>
    <row r="403" spans="2:7" ht="12.75" customHeight="1" x14ac:dyDescent="0.2">
      <c r="B403" s="2"/>
      <c r="C403" s="82"/>
      <c r="D403" s="81" t="str">
        <f>$D$13</f>
        <v>Jahr 2018</v>
      </c>
      <c r="E403" s="196">
        <v>0</v>
      </c>
      <c r="F403" s="200">
        <v>0</v>
      </c>
      <c r="G403" s="201">
        <v>0</v>
      </c>
    </row>
    <row r="404" spans="2:7" ht="12.75" customHeight="1" x14ac:dyDescent="0.2">
      <c r="B404" s="14" t="s">
        <v>333</v>
      </c>
      <c r="C404" s="123"/>
      <c r="D404" s="124" t="str">
        <f>$D$12</f>
        <v>Jahr 2019</v>
      </c>
      <c r="E404" s="192">
        <v>0</v>
      </c>
      <c r="F404" s="200">
        <v>0</v>
      </c>
      <c r="G404" s="201">
        <v>0</v>
      </c>
    </row>
    <row r="405" spans="2:7" ht="12.75" customHeight="1" x14ac:dyDescent="0.2">
      <c r="B405" s="2"/>
      <c r="C405" s="82"/>
      <c r="D405" s="81" t="str">
        <f>$D$13</f>
        <v>Jahr 2018</v>
      </c>
      <c r="E405" s="196">
        <v>0</v>
      </c>
      <c r="F405" s="200">
        <v>0</v>
      </c>
      <c r="G405" s="201">
        <v>0</v>
      </c>
    </row>
    <row r="406" spans="2:7" ht="12.75" customHeight="1" x14ac:dyDescent="0.2">
      <c r="B406" s="14" t="s">
        <v>334</v>
      </c>
      <c r="C406" s="123"/>
      <c r="D406" s="124" t="str">
        <f>$D$12</f>
        <v>Jahr 2019</v>
      </c>
      <c r="E406" s="192">
        <v>0</v>
      </c>
      <c r="F406" s="200">
        <v>0</v>
      </c>
      <c r="G406" s="201">
        <v>0</v>
      </c>
    </row>
    <row r="407" spans="2:7" ht="12.75" customHeight="1" x14ac:dyDescent="0.2">
      <c r="B407" s="2"/>
      <c r="C407" s="82"/>
      <c r="D407" s="81" t="str">
        <f>$D$13</f>
        <v>Jahr 2018</v>
      </c>
      <c r="E407" s="196">
        <v>0</v>
      </c>
      <c r="F407" s="200">
        <v>0</v>
      </c>
      <c r="G407" s="201">
        <v>0</v>
      </c>
    </row>
    <row r="408" spans="2:7" ht="12.75" customHeight="1" x14ac:dyDescent="0.2">
      <c r="B408" s="14" t="s">
        <v>126</v>
      </c>
      <c r="C408" s="123"/>
      <c r="D408" s="124" t="str">
        <f>$D$12</f>
        <v>Jahr 2019</v>
      </c>
      <c r="E408" s="192">
        <v>0</v>
      </c>
      <c r="F408" s="200">
        <v>0</v>
      </c>
      <c r="G408" s="201">
        <v>0</v>
      </c>
    </row>
    <row r="409" spans="2:7" ht="12.75" customHeight="1" x14ac:dyDescent="0.2">
      <c r="B409" s="2"/>
      <c r="C409" s="82"/>
      <c r="D409" s="81" t="str">
        <f>$D$13</f>
        <v>Jahr 2018</v>
      </c>
      <c r="E409" s="196">
        <v>0</v>
      </c>
      <c r="F409" s="200">
        <v>0</v>
      </c>
      <c r="G409" s="201">
        <v>0</v>
      </c>
    </row>
    <row r="410" spans="2:7" ht="12.75" customHeight="1" x14ac:dyDescent="0.2">
      <c r="B410" s="14" t="s">
        <v>335</v>
      </c>
      <c r="C410" s="123"/>
      <c r="D410" s="124" t="str">
        <f>$D$12</f>
        <v>Jahr 2019</v>
      </c>
      <c r="E410" s="192">
        <v>0</v>
      </c>
      <c r="F410" s="200">
        <v>0</v>
      </c>
      <c r="G410" s="201">
        <v>0</v>
      </c>
    </row>
    <row r="411" spans="2:7" ht="12.75" customHeight="1" x14ac:dyDescent="0.2">
      <c r="B411" s="2"/>
      <c r="C411" s="82"/>
      <c r="D411" s="81" t="str">
        <f>$D$13</f>
        <v>Jahr 2018</v>
      </c>
      <c r="E411" s="196">
        <v>0</v>
      </c>
      <c r="F411" s="200">
        <v>0</v>
      </c>
      <c r="G411" s="201">
        <v>0</v>
      </c>
    </row>
    <row r="412" spans="2:7" ht="12.75" customHeight="1" x14ac:dyDescent="0.2">
      <c r="B412" s="14" t="s">
        <v>142</v>
      </c>
      <c r="C412" s="123"/>
      <c r="D412" s="124" t="str">
        <f>$D$12</f>
        <v>Jahr 2019</v>
      </c>
      <c r="E412" s="192">
        <v>0</v>
      </c>
      <c r="F412" s="200">
        <v>0</v>
      </c>
      <c r="G412" s="201">
        <v>0</v>
      </c>
    </row>
    <row r="413" spans="2:7" ht="12.75" customHeight="1" x14ac:dyDescent="0.2">
      <c r="B413" s="2"/>
      <c r="C413" s="82"/>
      <c r="D413" s="81" t="str">
        <f>$D$13</f>
        <v>Jahr 2018</v>
      </c>
      <c r="E413" s="196">
        <v>0</v>
      </c>
      <c r="F413" s="200">
        <v>0</v>
      </c>
      <c r="G413" s="201">
        <v>0</v>
      </c>
    </row>
    <row r="414" spans="2:7" ht="12.75" customHeight="1" x14ac:dyDescent="0.2">
      <c r="B414" s="14" t="s">
        <v>336</v>
      </c>
      <c r="C414" s="123"/>
      <c r="D414" s="124" t="str">
        <f>$D$12</f>
        <v>Jahr 2019</v>
      </c>
      <c r="E414" s="192">
        <v>0</v>
      </c>
      <c r="F414" s="200">
        <v>0</v>
      </c>
      <c r="G414" s="201">
        <v>0</v>
      </c>
    </row>
    <row r="415" spans="2:7" ht="12.75" customHeight="1" x14ac:dyDescent="0.2">
      <c r="B415" s="2"/>
      <c r="C415" s="82"/>
      <c r="D415" s="81" t="str">
        <f>$D$13</f>
        <v>Jahr 2018</v>
      </c>
      <c r="E415" s="196">
        <v>0</v>
      </c>
      <c r="F415" s="200">
        <v>0</v>
      </c>
      <c r="G415" s="201">
        <v>0</v>
      </c>
    </row>
    <row r="416" spans="2:7" ht="12.75" customHeight="1" x14ac:dyDescent="0.2">
      <c r="B416" s="14" t="s">
        <v>337</v>
      </c>
      <c r="C416" s="123"/>
      <c r="D416" s="124" t="str">
        <f>$D$12</f>
        <v>Jahr 2019</v>
      </c>
      <c r="E416" s="192">
        <v>0</v>
      </c>
      <c r="F416" s="200">
        <v>0</v>
      </c>
      <c r="G416" s="201">
        <v>0</v>
      </c>
    </row>
    <row r="417" spans="2:7" ht="12.75" customHeight="1" x14ac:dyDescent="0.2">
      <c r="B417" s="2"/>
      <c r="C417" s="82"/>
      <c r="D417" s="81" t="str">
        <f>$D$13</f>
        <v>Jahr 2018</v>
      </c>
      <c r="E417" s="196">
        <v>0</v>
      </c>
      <c r="F417" s="200">
        <v>0</v>
      </c>
      <c r="G417" s="201">
        <v>0</v>
      </c>
    </row>
    <row r="418" spans="2:7" ht="12.75" customHeight="1" x14ac:dyDescent="0.2">
      <c r="B418" s="14" t="s">
        <v>338</v>
      </c>
      <c r="C418" s="123"/>
      <c r="D418" s="124" t="str">
        <f>$D$12</f>
        <v>Jahr 2019</v>
      </c>
      <c r="E418" s="192">
        <v>0</v>
      </c>
      <c r="F418" s="200">
        <v>0</v>
      </c>
      <c r="G418" s="201">
        <v>0</v>
      </c>
    </row>
    <row r="419" spans="2:7" ht="12.75" customHeight="1" x14ac:dyDescent="0.2">
      <c r="B419" s="2"/>
      <c r="C419" s="82"/>
      <c r="D419" s="81" t="str">
        <f>$D$13</f>
        <v>Jahr 2018</v>
      </c>
      <c r="E419" s="196">
        <v>0</v>
      </c>
      <c r="F419" s="200">
        <v>0</v>
      </c>
      <c r="G419" s="201">
        <v>0</v>
      </c>
    </row>
    <row r="420" spans="2:7" ht="12.75" customHeight="1" x14ac:dyDescent="0.2">
      <c r="B420" s="14" t="s">
        <v>339</v>
      </c>
      <c r="C420" s="123"/>
      <c r="D420" s="124" t="str">
        <f>$D$12</f>
        <v>Jahr 2019</v>
      </c>
      <c r="E420" s="192">
        <v>0</v>
      </c>
      <c r="F420" s="200">
        <v>0</v>
      </c>
      <c r="G420" s="201">
        <v>0</v>
      </c>
    </row>
    <row r="421" spans="2:7" ht="12.75" customHeight="1" x14ac:dyDescent="0.2">
      <c r="B421" s="2"/>
      <c r="C421" s="82"/>
      <c r="D421" s="81" t="str">
        <f>$D$13</f>
        <v>Jahr 2018</v>
      </c>
      <c r="E421" s="196">
        <v>0</v>
      </c>
      <c r="F421" s="200">
        <v>0</v>
      </c>
      <c r="G421" s="201">
        <v>0</v>
      </c>
    </row>
    <row r="422" spans="2:7" ht="12.75" customHeight="1" x14ac:dyDescent="0.2">
      <c r="B422" s="14" t="s">
        <v>340</v>
      </c>
      <c r="C422" s="123"/>
      <c r="D422" s="124" t="str">
        <f>$D$12</f>
        <v>Jahr 2019</v>
      </c>
      <c r="E422" s="192">
        <v>0</v>
      </c>
      <c r="F422" s="200">
        <v>0</v>
      </c>
      <c r="G422" s="201">
        <v>0</v>
      </c>
    </row>
    <row r="423" spans="2:7" ht="12.75" customHeight="1" x14ac:dyDescent="0.2">
      <c r="B423" s="2"/>
      <c r="C423" s="82"/>
      <c r="D423" s="81" t="str">
        <f>$D$13</f>
        <v>Jahr 2018</v>
      </c>
      <c r="E423" s="196">
        <v>0</v>
      </c>
      <c r="F423" s="200">
        <v>0</v>
      </c>
      <c r="G423" s="201">
        <v>0</v>
      </c>
    </row>
    <row r="424" spans="2:7" ht="12.75" customHeight="1" x14ac:dyDescent="0.2">
      <c r="B424" s="14" t="s">
        <v>341</v>
      </c>
      <c r="C424" s="123"/>
      <c r="D424" s="124" t="str">
        <f>$D$12</f>
        <v>Jahr 2019</v>
      </c>
      <c r="E424" s="192">
        <v>0</v>
      </c>
      <c r="F424" s="200">
        <v>0</v>
      </c>
      <c r="G424" s="201">
        <v>0</v>
      </c>
    </row>
    <row r="425" spans="2:7" ht="12.75" customHeight="1" x14ac:dyDescent="0.2">
      <c r="B425" s="2"/>
      <c r="C425" s="82"/>
      <c r="D425" s="81" t="str">
        <f>$D$13</f>
        <v>Jahr 2018</v>
      </c>
      <c r="E425" s="196">
        <v>0</v>
      </c>
      <c r="F425" s="200">
        <v>0</v>
      </c>
      <c r="G425" s="201">
        <v>0</v>
      </c>
    </row>
    <row r="426" spans="2:7" ht="12.75" customHeight="1" x14ac:dyDescent="0.2">
      <c r="B426" s="14" t="s">
        <v>342</v>
      </c>
      <c r="C426" s="123"/>
      <c r="D426" s="124" t="str">
        <f>$D$12</f>
        <v>Jahr 2019</v>
      </c>
      <c r="E426" s="192">
        <v>0</v>
      </c>
      <c r="F426" s="200">
        <v>0</v>
      </c>
      <c r="G426" s="201">
        <v>0</v>
      </c>
    </row>
    <row r="427" spans="2:7" ht="12.75" customHeight="1" x14ac:dyDescent="0.2">
      <c r="B427" s="2"/>
      <c r="C427" s="82"/>
      <c r="D427" s="81" t="str">
        <f>$D$13</f>
        <v>Jahr 2018</v>
      </c>
      <c r="E427" s="196">
        <v>0</v>
      </c>
      <c r="F427" s="200">
        <v>0</v>
      </c>
      <c r="G427" s="201">
        <v>0</v>
      </c>
    </row>
    <row r="428" spans="2:7" ht="12.75" customHeight="1" x14ac:dyDescent="0.2">
      <c r="B428" s="14" t="s">
        <v>343</v>
      </c>
      <c r="C428" s="123"/>
      <c r="D428" s="124" t="str">
        <f>$D$12</f>
        <v>Jahr 2019</v>
      </c>
      <c r="E428" s="192">
        <v>0</v>
      </c>
      <c r="F428" s="200">
        <v>0</v>
      </c>
      <c r="G428" s="201">
        <v>0</v>
      </c>
    </row>
    <row r="429" spans="2:7" ht="12.75" customHeight="1" x14ac:dyDescent="0.2">
      <c r="B429" s="2"/>
      <c r="C429" s="82"/>
      <c r="D429" s="81" t="str">
        <f>$D$13</f>
        <v>Jahr 2018</v>
      </c>
      <c r="E429" s="196">
        <v>0</v>
      </c>
      <c r="F429" s="200">
        <v>0</v>
      </c>
      <c r="G429" s="201">
        <v>0</v>
      </c>
    </row>
    <row r="430" spans="2:7" ht="12.75" customHeight="1" x14ac:dyDescent="0.2">
      <c r="B430" s="14" t="s">
        <v>344</v>
      </c>
      <c r="C430" s="123"/>
      <c r="D430" s="124" t="str">
        <f>$D$12</f>
        <v>Jahr 2019</v>
      </c>
      <c r="E430" s="192">
        <v>0</v>
      </c>
      <c r="F430" s="200">
        <v>0</v>
      </c>
      <c r="G430" s="201">
        <v>0</v>
      </c>
    </row>
    <row r="431" spans="2:7" ht="12.75" customHeight="1" x14ac:dyDescent="0.2">
      <c r="B431" s="2"/>
      <c r="C431" s="82"/>
      <c r="D431" s="81" t="str">
        <f>$D$13</f>
        <v>Jahr 2018</v>
      </c>
      <c r="E431" s="196">
        <v>0</v>
      </c>
      <c r="F431" s="200">
        <v>0</v>
      </c>
      <c r="G431" s="201">
        <v>0</v>
      </c>
    </row>
    <row r="432" spans="2:7" ht="12.75" customHeight="1" x14ac:dyDescent="0.2">
      <c r="B432" s="14" t="s">
        <v>128</v>
      </c>
      <c r="C432" s="123"/>
      <c r="D432" s="124" t="str">
        <f>$D$12</f>
        <v>Jahr 2019</v>
      </c>
      <c r="E432" s="192">
        <v>0</v>
      </c>
      <c r="F432" s="200">
        <v>0</v>
      </c>
      <c r="G432" s="201">
        <v>0</v>
      </c>
    </row>
    <row r="433" spans="3:7" ht="12.75" customHeight="1" x14ac:dyDescent="0.2">
      <c r="C433" s="82"/>
      <c r="D433" s="81" t="str">
        <f>$D$13</f>
        <v>Jahr 2018</v>
      </c>
      <c r="E433" s="196">
        <v>0</v>
      </c>
      <c r="F433" s="200">
        <v>0</v>
      </c>
      <c r="G433" s="201">
        <v>0</v>
      </c>
    </row>
    <row r="434" spans="3:7" ht="12.75" customHeight="1" x14ac:dyDescent="0.2">
      <c r="C434" s="2"/>
    </row>
    <row r="435" spans="3:7" ht="12.75" customHeight="1" x14ac:dyDescent="0.2">
      <c r="C435" s="59" t="str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ageMargins left="0.78749999999999998" right="0.31527777777777799" top="0.78749999999999998" bottom="0.86597222222222203" header="0.51180555555555496" footer="0.39374999999999999"/>
  <pageSetup paperSize="9" firstPageNumber="0" orientation="portrait" horizontalDpi="300" verticalDpi="300"/>
  <headerFooter>
    <oddFooter>&amp;L&amp;8 &amp;C&amp;8 &amp;R&amp;8 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2" customWidth="1"/>
    <col min="2" max="2" width="11.5703125" style="2" hidden="1" customWidth="1"/>
    <col min="3" max="3" width="22.7109375" style="2" customWidth="1"/>
    <col min="4" max="4" width="8.7109375" style="2" customWidth="1"/>
    <col min="5" max="6" width="18.7109375" style="2" customWidth="1"/>
    <col min="7" max="7" width="16" style="2" customWidth="1"/>
    <col min="8" max="8" width="19.5703125" style="2" customWidth="1"/>
    <col min="9" max="9" width="18.28515625" style="2" customWidth="1"/>
    <col min="10" max="1025" width="8.7109375" style="2" customWidth="1"/>
  </cols>
  <sheetData>
    <row r="1" spans="1:9" ht="5.0999999999999996" customHeight="1" x14ac:dyDescent="0.2">
      <c r="A1"/>
    </row>
    <row r="2" spans="1:9" ht="12.75" customHeight="1" x14ac:dyDescent="0.2">
      <c r="C2" s="14" t="s">
        <v>348</v>
      </c>
      <c r="D2" s="14"/>
      <c r="E2" s="14"/>
      <c r="F2" s="14"/>
      <c r="G2" s="13"/>
      <c r="H2" s="13"/>
      <c r="I2" s="13"/>
    </row>
    <row r="3" spans="1:9" ht="12.75" customHeight="1" x14ac:dyDescent="0.2">
      <c r="C3" s="89"/>
      <c r="D3" s="14"/>
      <c r="E3" s="14"/>
      <c r="F3" s="13"/>
      <c r="G3" s="13"/>
      <c r="H3" s="13"/>
      <c r="I3" s="13"/>
    </row>
    <row r="4" spans="1:9" ht="12.75" customHeight="1" x14ac:dyDescent="0.2">
      <c r="C4" s="89" t="s">
        <v>349</v>
      </c>
      <c r="D4" s="14"/>
      <c r="E4" s="14"/>
      <c r="F4" s="13"/>
      <c r="G4" s="13"/>
      <c r="H4" s="13"/>
      <c r="I4" s="13"/>
    </row>
    <row r="5" spans="1:9" ht="15" customHeight="1" x14ac:dyDescent="0.2">
      <c r="C5" s="89" t="str">
        <f>UebInstitutQuartal</f>
        <v>3. Quartal 2019</v>
      </c>
      <c r="D5" s="13"/>
      <c r="E5" s="13"/>
      <c r="F5" s="13"/>
      <c r="G5" s="13"/>
      <c r="H5" s="13"/>
      <c r="I5" s="13"/>
    </row>
    <row r="6" spans="1:9" ht="12.75" customHeight="1" x14ac:dyDescent="0.2">
      <c r="C6" s="13"/>
      <c r="D6" s="13"/>
      <c r="E6" s="13"/>
      <c r="F6" s="13"/>
      <c r="G6" s="13"/>
      <c r="H6" s="13"/>
      <c r="I6" s="13"/>
    </row>
    <row r="7" spans="1:9" ht="15" customHeight="1" x14ac:dyDescent="0.2">
      <c r="C7" s="205"/>
      <c r="D7" s="43"/>
      <c r="E7" s="133" t="s">
        <v>350</v>
      </c>
      <c r="F7" s="135"/>
      <c r="G7" s="135"/>
      <c r="H7" s="135"/>
      <c r="I7" s="136"/>
    </row>
    <row r="8" spans="1:9" ht="12.75" customHeight="1" x14ac:dyDescent="0.2">
      <c r="C8" s="43"/>
      <c r="D8" s="43"/>
      <c r="E8" s="206" t="s">
        <v>44</v>
      </c>
      <c r="F8" s="207" t="s">
        <v>61</v>
      </c>
      <c r="G8" s="208"/>
      <c r="H8" s="208"/>
      <c r="I8" s="209"/>
    </row>
    <row r="9" spans="1:9" ht="12.75" customHeight="1" x14ac:dyDescent="0.2">
      <c r="C9" s="43"/>
      <c r="D9" s="43"/>
      <c r="E9" s="137"/>
      <c r="F9" s="320" t="s">
        <v>351</v>
      </c>
      <c r="G9" s="321" t="s">
        <v>352</v>
      </c>
      <c r="H9" s="303"/>
      <c r="I9" s="320" t="s">
        <v>353</v>
      </c>
    </row>
    <row r="10" spans="1:9" ht="12.75" customHeight="1" x14ac:dyDescent="0.2">
      <c r="C10" s="43"/>
      <c r="D10" s="43"/>
      <c r="E10" s="137"/>
      <c r="F10" s="303"/>
      <c r="G10" s="322" t="s">
        <v>60</v>
      </c>
      <c r="H10" s="210" t="s">
        <v>61</v>
      </c>
      <c r="I10" s="303"/>
    </row>
    <row r="11" spans="1:9" ht="39.950000000000003" customHeight="1" x14ac:dyDescent="0.2">
      <c r="C11" s="145"/>
      <c r="D11" s="145"/>
      <c r="E11" s="211"/>
      <c r="F11" s="303"/>
      <c r="G11" s="303"/>
      <c r="H11" s="212" t="s">
        <v>354</v>
      </c>
      <c r="I11" s="303"/>
    </row>
    <row r="12" spans="1:9" ht="12.75" customHeight="1" x14ac:dyDescent="0.2">
      <c r="B12" s="213"/>
      <c r="C12" s="214" t="s">
        <v>73</v>
      </c>
      <c r="D12" s="215" t="str">
        <f>AktQuartal</f>
        <v>3. Quartal</v>
      </c>
      <c r="E12" s="158" t="str">
        <f>Einheit_Waehrung</f>
        <v>Mio. €</v>
      </c>
      <c r="F12" s="121" t="str">
        <f>E12</f>
        <v>Mio. €</v>
      </c>
      <c r="G12" s="121" t="str">
        <f>E12</f>
        <v>Mio. €</v>
      </c>
      <c r="H12" s="121" t="str">
        <f>E12</f>
        <v>Mio. €</v>
      </c>
      <c r="I12" s="160" t="str">
        <f>E12</f>
        <v>Mio. €</v>
      </c>
    </row>
    <row r="13" spans="1:9" ht="12.75" customHeight="1" x14ac:dyDescent="0.2">
      <c r="B13" s="216" t="s">
        <v>74</v>
      </c>
      <c r="C13" s="123" t="s">
        <v>75</v>
      </c>
      <c r="D13" s="124" t="str">
        <f>"Jahr "&amp;AktJahr</f>
        <v>Jahr 2019</v>
      </c>
      <c r="E13" s="163">
        <v>429</v>
      </c>
      <c r="F13" s="125">
        <v>0</v>
      </c>
      <c r="G13" s="125">
        <v>0</v>
      </c>
      <c r="H13" s="125">
        <v>0</v>
      </c>
      <c r="I13" s="164">
        <v>429</v>
      </c>
    </row>
    <row r="14" spans="1:9" ht="12.75" customHeight="1" x14ac:dyDescent="0.2">
      <c r="B14" s="216"/>
      <c r="C14" s="81"/>
      <c r="D14" s="81" t="str">
        <f>"Jahr "&amp;(AktJahr-1)</f>
        <v>Jahr 2018</v>
      </c>
      <c r="E14" s="169">
        <v>637</v>
      </c>
      <c r="F14" s="167">
        <v>0</v>
      </c>
      <c r="G14" s="167">
        <v>0</v>
      </c>
      <c r="H14" s="167">
        <v>0</v>
      </c>
      <c r="I14" s="170">
        <v>637</v>
      </c>
    </row>
    <row r="15" spans="1:9" ht="12.75" customHeight="1" x14ac:dyDescent="0.2">
      <c r="B15" s="216" t="s">
        <v>76</v>
      </c>
      <c r="C15" s="123" t="s">
        <v>77</v>
      </c>
      <c r="D15" s="124" t="str">
        <f>$D$13</f>
        <v>Jahr 2019</v>
      </c>
      <c r="E15" s="163">
        <v>399</v>
      </c>
      <c r="F15" s="125">
        <v>0</v>
      </c>
      <c r="G15" s="125">
        <v>0</v>
      </c>
      <c r="H15" s="125">
        <v>0</v>
      </c>
      <c r="I15" s="164">
        <v>399</v>
      </c>
    </row>
    <row r="16" spans="1:9" ht="12.75" customHeight="1" x14ac:dyDescent="0.2">
      <c r="B16" s="216"/>
      <c r="C16" s="81"/>
      <c r="D16" s="81" t="str">
        <f>$D$14</f>
        <v>Jahr 2018</v>
      </c>
      <c r="E16" s="169">
        <v>607</v>
      </c>
      <c r="F16" s="167">
        <v>0</v>
      </c>
      <c r="G16" s="167">
        <v>0</v>
      </c>
      <c r="H16" s="167">
        <v>0</v>
      </c>
      <c r="I16" s="170">
        <v>607</v>
      </c>
    </row>
    <row r="17" spans="2:9" ht="12.75" hidden="1" customHeight="1" x14ac:dyDescent="0.2">
      <c r="B17" s="217" t="s">
        <v>78</v>
      </c>
      <c r="C17" s="123" t="s">
        <v>79</v>
      </c>
      <c r="D17" s="124" t="str">
        <f>$D$13</f>
        <v>Jahr 2019</v>
      </c>
      <c r="E17" s="163">
        <v>0</v>
      </c>
      <c r="F17" s="125">
        <v>0</v>
      </c>
      <c r="G17" s="125">
        <v>0</v>
      </c>
      <c r="H17" s="125">
        <v>0</v>
      </c>
      <c r="I17" s="164">
        <v>0</v>
      </c>
    </row>
    <row r="18" spans="2:9" ht="12.75" hidden="1" customHeight="1" x14ac:dyDescent="0.2">
      <c r="B18" s="216"/>
      <c r="C18" s="81"/>
      <c r="D18" s="81" t="str">
        <f>$D$14</f>
        <v>Jahr 2018</v>
      </c>
      <c r="E18" s="169">
        <v>0</v>
      </c>
      <c r="F18" s="167">
        <v>0</v>
      </c>
      <c r="G18" s="167">
        <v>0</v>
      </c>
      <c r="H18" s="167">
        <v>0</v>
      </c>
      <c r="I18" s="170">
        <v>0</v>
      </c>
    </row>
    <row r="19" spans="2:9" ht="12.75" hidden="1" customHeight="1" x14ac:dyDescent="0.2">
      <c r="B19" s="217" t="s">
        <v>80</v>
      </c>
      <c r="C19" s="123" t="s">
        <v>81</v>
      </c>
      <c r="D19" s="124" t="str">
        <f>$D$13</f>
        <v>Jahr 2019</v>
      </c>
      <c r="E19" s="163">
        <v>0</v>
      </c>
      <c r="F19" s="125">
        <v>0</v>
      </c>
      <c r="G19" s="125">
        <v>0</v>
      </c>
      <c r="H19" s="125">
        <v>0</v>
      </c>
      <c r="I19" s="164">
        <v>0</v>
      </c>
    </row>
    <row r="20" spans="2:9" ht="12.75" hidden="1" customHeight="1" x14ac:dyDescent="0.2">
      <c r="B20" s="216"/>
      <c r="C20" s="81"/>
      <c r="D20" s="81" t="str">
        <f>$D$14</f>
        <v>Jahr 2018</v>
      </c>
      <c r="E20" s="169">
        <v>0</v>
      </c>
      <c r="F20" s="167">
        <v>0</v>
      </c>
      <c r="G20" s="167">
        <v>0</v>
      </c>
      <c r="H20" s="167">
        <v>0</v>
      </c>
      <c r="I20" s="170">
        <v>0</v>
      </c>
    </row>
    <row r="21" spans="2:9" ht="12.75" hidden="1" customHeight="1" x14ac:dyDescent="0.2">
      <c r="B21" s="217" t="s">
        <v>82</v>
      </c>
      <c r="C21" s="123" t="s">
        <v>83</v>
      </c>
      <c r="D21" s="124" t="str">
        <f>$D$13</f>
        <v>Jahr 2019</v>
      </c>
      <c r="E21" s="163">
        <v>0</v>
      </c>
      <c r="F21" s="125">
        <v>0</v>
      </c>
      <c r="G21" s="125">
        <v>0</v>
      </c>
      <c r="H21" s="125">
        <v>0</v>
      </c>
      <c r="I21" s="164">
        <v>0</v>
      </c>
    </row>
    <row r="22" spans="2:9" ht="12.75" hidden="1" customHeight="1" x14ac:dyDescent="0.2">
      <c r="B22" s="216"/>
      <c r="C22" s="81"/>
      <c r="D22" s="81" t="str">
        <f>$D$14</f>
        <v>Jahr 2018</v>
      </c>
      <c r="E22" s="169">
        <v>0</v>
      </c>
      <c r="F22" s="167">
        <v>0</v>
      </c>
      <c r="G22" s="167">
        <v>0</v>
      </c>
      <c r="H22" s="167">
        <v>0</v>
      </c>
      <c r="I22" s="170">
        <v>0</v>
      </c>
    </row>
    <row r="23" spans="2:9" ht="12.75" hidden="1" customHeight="1" x14ac:dyDescent="0.2">
      <c r="B23" s="217" t="s">
        <v>84</v>
      </c>
      <c r="C23" s="123" t="s">
        <v>85</v>
      </c>
      <c r="D23" s="124" t="str">
        <f>$D$13</f>
        <v>Jahr 2019</v>
      </c>
      <c r="E23" s="163">
        <v>0</v>
      </c>
      <c r="F23" s="125">
        <v>0</v>
      </c>
      <c r="G23" s="125">
        <v>0</v>
      </c>
      <c r="H23" s="125">
        <v>0</v>
      </c>
      <c r="I23" s="164">
        <v>0</v>
      </c>
    </row>
    <row r="24" spans="2:9" ht="12.75" hidden="1" customHeight="1" x14ac:dyDescent="0.2">
      <c r="B24" s="216"/>
      <c r="C24" s="81"/>
      <c r="D24" s="81" t="str">
        <f>$D$14</f>
        <v>Jahr 2018</v>
      </c>
      <c r="E24" s="169">
        <v>0</v>
      </c>
      <c r="F24" s="167">
        <v>0</v>
      </c>
      <c r="G24" s="167">
        <v>0</v>
      </c>
      <c r="H24" s="167">
        <v>0</v>
      </c>
      <c r="I24" s="170">
        <v>0</v>
      </c>
    </row>
    <row r="25" spans="2:9" ht="12.75" hidden="1" customHeight="1" x14ac:dyDescent="0.2">
      <c r="B25" s="217" t="s">
        <v>86</v>
      </c>
      <c r="C25" s="123" t="s">
        <v>87</v>
      </c>
      <c r="D25" s="124" t="str">
        <f>$D$13</f>
        <v>Jahr 2019</v>
      </c>
      <c r="E25" s="163">
        <v>0</v>
      </c>
      <c r="F25" s="125">
        <v>0</v>
      </c>
      <c r="G25" s="125">
        <v>0</v>
      </c>
      <c r="H25" s="125">
        <v>0</v>
      </c>
      <c r="I25" s="164">
        <v>0</v>
      </c>
    </row>
    <row r="26" spans="2:9" ht="12.75" hidden="1" customHeight="1" x14ac:dyDescent="0.2">
      <c r="B26" s="216"/>
      <c r="C26" s="81"/>
      <c r="D26" s="81" t="str">
        <f>$D$14</f>
        <v>Jahr 2018</v>
      </c>
      <c r="E26" s="169">
        <v>0</v>
      </c>
      <c r="F26" s="167">
        <v>0</v>
      </c>
      <c r="G26" s="167">
        <v>0</v>
      </c>
      <c r="H26" s="167">
        <v>0</v>
      </c>
      <c r="I26" s="170">
        <v>0</v>
      </c>
    </row>
    <row r="27" spans="2:9" ht="12.75" hidden="1" customHeight="1" x14ac:dyDescent="0.2">
      <c r="B27" s="216" t="s">
        <v>88</v>
      </c>
      <c r="C27" s="123" t="s">
        <v>89</v>
      </c>
      <c r="D27" s="124" t="str">
        <f>$D$13</f>
        <v>Jahr 2019</v>
      </c>
      <c r="E27" s="163">
        <v>0</v>
      </c>
      <c r="F27" s="125">
        <v>0</v>
      </c>
      <c r="G27" s="125">
        <v>0</v>
      </c>
      <c r="H27" s="125">
        <v>0</v>
      </c>
      <c r="I27" s="164">
        <v>0</v>
      </c>
    </row>
    <row r="28" spans="2:9" ht="12.75" hidden="1" customHeight="1" x14ac:dyDescent="0.2">
      <c r="B28" s="216"/>
      <c r="C28" s="81"/>
      <c r="D28" s="81" t="str">
        <f>$D$14</f>
        <v>Jahr 2018</v>
      </c>
      <c r="E28" s="169">
        <v>0</v>
      </c>
      <c r="F28" s="167">
        <v>0</v>
      </c>
      <c r="G28" s="167">
        <v>0</v>
      </c>
      <c r="H28" s="167">
        <v>0</v>
      </c>
      <c r="I28" s="170">
        <v>0</v>
      </c>
    </row>
    <row r="29" spans="2:9" ht="12.75" hidden="1" customHeight="1" x14ac:dyDescent="0.2">
      <c r="B29" s="216" t="s">
        <v>90</v>
      </c>
      <c r="C29" s="123" t="s">
        <v>91</v>
      </c>
      <c r="D29" s="124" t="str">
        <f>$D$13</f>
        <v>Jahr 2019</v>
      </c>
      <c r="E29" s="163">
        <v>0</v>
      </c>
      <c r="F29" s="125">
        <v>0</v>
      </c>
      <c r="G29" s="125">
        <v>0</v>
      </c>
      <c r="H29" s="125">
        <v>0</v>
      </c>
      <c r="I29" s="164">
        <v>0</v>
      </c>
    </row>
    <row r="30" spans="2:9" ht="12.75" hidden="1" customHeight="1" x14ac:dyDescent="0.2">
      <c r="B30" s="216"/>
      <c r="C30" s="81"/>
      <c r="D30" s="81" t="str">
        <f>$D$14</f>
        <v>Jahr 2018</v>
      </c>
      <c r="E30" s="169">
        <v>0</v>
      </c>
      <c r="F30" s="167">
        <v>0</v>
      </c>
      <c r="G30" s="167">
        <v>0</v>
      </c>
      <c r="H30" s="167">
        <v>0</v>
      </c>
      <c r="I30" s="170">
        <v>0</v>
      </c>
    </row>
    <row r="31" spans="2:9" ht="12.75" hidden="1" customHeight="1" x14ac:dyDescent="0.2">
      <c r="B31" s="216" t="s">
        <v>92</v>
      </c>
      <c r="C31" s="123" t="s">
        <v>93</v>
      </c>
      <c r="D31" s="124" t="str">
        <f>$D$13</f>
        <v>Jahr 2019</v>
      </c>
      <c r="E31" s="163">
        <v>0</v>
      </c>
      <c r="F31" s="125">
        <v>0</v>
      </c>
      <c r="G31" s="125">
        <v>0</v>
      </c>
      <c r="H31" s="125">
        <v>0</v>
      </c>
      <c r="I31" s="164">
        <v>0</v>
      </c>
    </row>
    <row r="32" spans="2:9" ht="12.75" hidden="1" customHeight="1" x14ac:dyDescent="0.2">
      <c r="B32" s="216"/>
      <c r="C32" s="81"/>
      <c r="D32" s="81" t="str">
        <f>$D$14</f>
        <v>Jahr 2018</v>
      </c>
      <c r="E32" s="169">
        <v>0</v>
      </c>
      <c r="F32" s="167">
        <v>0</v>
      </c>
      <c r="G32" s="167">
        <v>0</v>
      </c>
      <c r="H32" s="167">
        <v>0</v>
      </c>
      <c r="I32" s="170">
        <v>0</v>
      </c>
    </row>
    <row r="33" spans="2:9" ht="12.75" hidden="1" customHeight="1" x14ac:dyDescent="0.2">
      <c r="B33" s="216" t="s">
        <v>94</v>
      </c>
      <c r="C33" s="123" t="s">
        <v>95</v>
      </c>
      <c r="D33" s="124" t="str">
        <f>$D$13</f>
        <v>Jahr 2019</v>
      </c>
      <c r="E33" s="163">
        <v>0</v>
      </c>
      <c r="F33" s="125">
        <v>0</v>
      </c>
      <c r="G33" s="125">
        <v>0</v>
      </c>
      <c r="H33" s="125">
        <v>0</v>
      </c>
      <c r="I33" s="164">
        <v>0</v>
      </c>
    </row>
    <row r="34" spans="2:9" ht="12.75" hidden="1" customHeight="1" x14ac:dyDescent="0.2">
      <c r="B34" s="216"/>
      <c r="C34" s="81"/>
      <c r="D34" s="81" t="str">
        <f>$D$14</f>
        <v>Jahr 2018</v>
      </c>
      <c r="E34" s="169">
        <v>0</v>
      </c>
      <c r="F34" s="167">
        <v>0</v>
      </c>
      <c r="G34" s="167">
        <v>0</v>
      </c>
      <c r="H34" s="167">
        <v>0</v>
      </c>
      <c r="I34" s="170">
        <v>0</v>
      </c>
    </row>
    <row r="35" spans="2:9" ht="12.75" hidden="1" customHeight="1" x14ac:dyDescent="0.2">
      <c r="B35" s="216" t="s">
        <v>96</v>
      </c>
      <c r="C35" s="123" t="s">
        <v>97</v>
      </c>
      <c r="D35" s="124" t="str">
        <f>$D$13</f>
        <v>Jahr 2019</v>
      </c>
      <c r="E35" s="163">
        <v>0</v>
      </c>
      <c r="F35" s="125">
        <v>0</v>
      </c>
      <c r="G35" s="125">
        <v>0</v>
      </c>
      <c r="H35" s="125">
        <v>0</v>
      </c>
      <c r="I35" s="164">
        <v>0</v>
      </c>
    </row>
    <row r="36" spans="2:9" ht="12.75" hidden="1" customHeight="1" x14ac:dyDescent="0.2">
      <c r="B36" s="216"/>
      <c r="C36" s="81"/>
      <c r="D36" s="81" t="str">
        <f>$D$14</f>
        <v>Jahr 2018</v>
      </c>
      <c r="E36" s="169">
        <v>0</v>
      </c>
      <c r="F36" s="167">
        <v>0</v>
      </c>
      <c r="G36" s="167">
        <v>0</v>
      </c>
      <c r="H36" s="167">
        <v>0</v>
      </c>
      <c r="I36" s="170">
        <v>0</v>
      </c>
    </row>
    <row r="37" spans="2:9" ht="12.75" hidden="1" customHeight="1" x14ac:dyDescent="0.2">
      <c r="B37" s="216" t="s">
        <v>98</v>
      </c>
      <c r="C37" s="123" t="s">
        <v>99</v>
      </c>
      <c r="D37" s="124" t="str">
        <f>$D$13</f>
        <v>Jahr 2019</v>
      </c>
      <c r="E37" s="163">
        <v>0</v>
      </c>
      <c r="F37" s="125">
        <v>0</v>
      </c>
      <c r="G37" s="125">
        <v>0</v>
      </c>
      <c r="H37" s="125">
        <v>0</v>
      </c>
      <c r="I37" s="164">
        <v>0</v>
      </c>
    </row>
    <row r="38" spans="2:9" ht="12.75" hidden="1" customHeight="1" x14ac:dyDescent="0.2">
      <c r="B38" s="216"/>
      <c r="C38" s="81"/>
      <c r="D38" s="81" t="str">
        <f>$D$14</f>
        <v>Jahr 2018</v>
      </c>
      <c r="E38" s="169">
        <v>0</v>
      </c>
      <c r="F38" s="167">
        <v>0</v>
      </c>
      <c r="G38" s="167">
        <v>0</v>
      </c>
      <c r="H38" s="167">
        <v>0</v>
      </c>
      <c r="I38" s="170">
        <v>0</v>
      </c>
    </row>
    <row r="39" spans="2:9" ht="12.75" hidden="1" customHeight="1" x14ac:dyDescent="0.2">
      <c r="B39" s="216" t="s">
        <v>100</v>
      </c>
      <c r="C39" s="123" t="s">
        <v>101</v>
      </c>
      <c r="D39" s="124" t="str">
        <f>$D$13</f>
        <v>Jahr 2019</v>
      </c>
      <c r="E39" s="163">
        <v>0</v>
      </c>
      <c r="F39" s="125">
        <v>0</v>
      </c>
      <c r="G39" s="125">
        <v>0</v>
      </c>
      <c r="H39" s="125">
        <v>0</v>
      </c>
      <c r="I39" s="164">
        <v>0</v>
      </c>
    </row>
    <row r="40" spans="2:9" ht="12.75" hidden="1" customHeight="1" x14ac:dyDescent="0.2">
      <c r="B40" s="216"/>
      <c r="C40" s="81"/>
      <c r="D40" s="81" t="str">
        <f>$D$14</f>
        <v>Jahr 2018</v>
      </c>
      <c r="E40" s="169">
        <v>0</v>
      </c>
      <c r="F40" s="167">
        <v>0</v>
      </c>
      <c r="G40" s="167">
        <v>0</v>
      </c>
      <c r="H40" s="167">
        <v>0</v>
      </c>
      <c r="I40" s="170">
        <v>0</v>
      </c>
    </row>
    <row r="41" spans="2:9" ht="12.75" hidden="1" customHeight="1" x14ac:dyDescent="0.2">
      <c r="B41" s="216" t="s">
        <v>102</v>
      </c>
      <c r="C41" s="123" t="s">
        <v>103</v>
      </c>
      <c r="D41" s="124" t="str">
        <f>$D$13</f>
        <v>Jahr 2019</v>
      </c>
      <c r="E41" s="163">
        <v>0</v>
      </c>
      <c r="F41" s="125">
        <v>0</v>
      </c>
      <c r="G41" s="125">
        <v>0</v>
      </c>
      <c r="H41" s="125">
        <v>0</v>
      </c>
      <c r="I41" s="164">
        <v>0</v>
      </c>
    </row>
    <row r="42" spans="2:9" ht="12.75" hidden="1" customHeight="1" x14ac:dyDescent="0.2">
      <c r="B42" s="216"/>
      <c r="C42" s="81"/>
      <c r="D42" s="81" t="str">
        <f>$D$14</f>
        <v>Jahr 2018</v>
      </c>
      <c r="E42" s="169">
        <v>0</v>
      </c>
      <c r="F42" s="167">
        <v>0</v>
      </c>
      <c r="G42" s="167">
        <v>0</v>
      </c>
      <c r="H42" s="167">
        <v>0</v>
      </c>
      <c r="I42" s="170">
        <v>0</v>
      </c>
    </row>
    <row r="43" spans="2:9" ht="12.75" hidden="1" customHeight="1" x14ac:dyDescent="0.2">
      <c r="B43" s="216" t="s">
        <v>104</v>
      </c>
      <c r="C43" s="123" t="s">
        <v>105</v>
      </c>
      <c r="D43" s="124" t="str">
        <f>$D$13</f>
        <v>Jahr 2019</v>
      </c>
      <c r="E43" s="163">
        <v>0</v>
      </c>
      <c r="F43" s="125">
        <v>0</v>
      </c>
      <c r="G43" s="125">
        <v>0</v>
      </c>
      <c r="H43" s="125">
        <v>0</v>
      </c>
      <c r="I43" s="164">
        <v>0</v>
      </c>
    </row>
    <row r="44" spans="2:9" ht="12.75" hidden="1" customHeight="1" x14ac:dyDescent="0.2">
      <c r="B44" s="216"/>
      <c r="C44" s="81"/>
      <c r="D44" s="81" t="str">
        <f>$D$14</f>
        <v>Jahr 2018</v>
      </c>
      <c r="E44" s="169">
        <v>0</v>
      </c>
      <c r="F44" s="167">
        <v>0</v>
      </c>
      <c r="G44" s="167">
        <v>0</v>
      </c>
      <c r="H44" s="167">
        <v>0</v>
      </c>
      <c r="I44" s="170">
        <v>0</v>
      </c>
    </row>
    <row r="45" spans="2:9" ht="12.75" hidden="1" customHeight="1" x14ac:dyDescent="0.2">
      <c r="B45" s="216" t="s">
        <v>106</v>
      </c>
      <c r="C45" s="123" t="s">
        <v>107</v>
      </c>
      <c r="D45" s="124" t="str">
        <f>$D$13</f>
        <v>Jahr 2019</v>
      </c>
      <c r="E45" s="163">
        <v>0</v>
      </c>
      <c r="F45" s="125">
        <v>0</v>
      </c>
      <c r="G45" s="125">
        <v>0</v>
      </c>
      <c r="H45" s="125">
        <v>0</v>
      </c>
      <c r="I45" s="164">
        <v>0</v>
      </c>
    </row>
    <row r="46" spans="2:9" ht="12.75" hidden="1" customHeight="1" x14ac:dyDescent="0.2">
      <c r="B46" s="216"/>
      <c r="C46" s="81"/>
      <c r="D46" s="81" t="str">
        <f>$D$14</f>
        <v>Jahr 2018</v>
      </c>
      <c r="E46" s="169">
        <v>0</v>
      </c>
      <c r="F46" s="167">
        <v>0</v>
      </c>
      <c r="G46" s="167">
        <v>0</v>
      </c>
      <c r="H46" s="167">
        <v>0</v>
      </c>
      <c r="I46" s="170">
        <v>0</v>
      </c>
    </row>
    <row r="47" spans="2:9" ht="12.75" hidden="1" customHeight="1" x14ac:dyDescent="0.2">
      <c r="B47" s="216" t="s">
        <v>108</v>
      </c>
      <c r="C47" s="123" t="s">
        <v>109</v>
      </c>
      <c r="D47" s="124" t="str">
        <f>$D$13</f>
        <v>Jahr 2019</v>
      </c>
      <c r="E47" s="163">
        <v>0</v>
      </c>
      <c r="F47" s="125">
        <v>0</v>
      </c>
      <c r="G47" s="125">
        <v>0</v>
      </c>
      <c r="H47" s="125">
        <v>0</v>
      </c>
      <c r="I47" s="164">
        <v>0</v>
      </c>
    </row>
    <row r="48" spans="2:9" ht="12.75" hidden="1" customHeight="1" x14ac:dyDescent="0.2">
      <c r="B48" s="216"/>
      <c r="C48" s="81"/>
      <c r="D48" s="81" t="str">
        <f>$D$14</f>
        <v>Jahr 2018</v>
      </c>
      <c r="E48" s="169">
        <v>0</v>
      </c>
      <c r="F48" s="167">
        <v>0</v>
      </c>
      <c r="G48" s="167">
        <v>0</v>
      </c>
      <c r="H48" s="167">
        <v>0</v>
      </c>
      <c r="I48" s="170">
        <v>0</v>
      </c>
    </row>
    <row r="49" spans="2:9" ht="12.75" hidden="1" customHeight="1" x14ac:dyDescent="0.2">
      <c r="B49" s="216" t="s">
        <v>110</v>
      </c>
      <c r="C49" s="123" t="s">
        <v>111</v>
      </c>
      <c r="D49" s="124" t="str">
        <f>$D$13</f>
        <v>Jahr 2019</v>
      </c>
      <c r="E49" s="163">
        <v>0</v>
      </c>
      <c r="F49" s="125">
        <v>0</v>
      </c>
      <c r="G49" s="125">
        <v>0</v>
      </c>
      <c r="H49" s="125">
        <v>0</v>
      </c>
      <c r="I49" s="164">
        <v>0</v>
      </c>
    </row>
    <row r="50" spans="2:9" ht="12.75" hidden="1" customHeight="1" x14ac:dyDescent="0.2">
      <c r="B50" s="216"/>
      <c r="C50" s="81"/>
      <c r="D50" s="81" t="str">
        <f>$D$14</f>
        <v>Jahr 2018</v>
      </c>
      <c r="E50" s="169">
        <v>0</v>
      </c>
      <c r="F50" s="167">
        <v>0</v>
      </c>
      <c r="G50" s="167">
        <v>0</v>
      </c>
      <c r="H50" s="167">
        <v>0</v>
      </c>
      <c r="I50" s="170">
        <v>0</v>
      </c>
    </row>
    <row r="51" spans="2:9" ht="12.75" hidden="1" customHeight="1" x14ac:dyDescent="0.2">
      <c r="B51" s="216" t="s">
        <v>112</v>
      </c>
      <c r="C51" s="123" t="s">
        <v>113</v>
      </c>
      <c r="D51" s="124" t="str">
        <f>$D$13</f>
        <v>Jahr 2019</v>
      </c>
      <c r="E51" s="163">
        <v>0</v>
      </c>
      <c r="F51" s="125">
        <v>0</v>
      </c>
      <c r="G51" s="125">
        <v>0</v>
      </c>
      <c r="H51" s="125">
        <v>0</v>
      </c>
      <c r="I51" s="164">
        <v>0</v>
      </c>
    </row>
    <row r="52" spans="2:9" ht="12.75" hidden="1" customHeight="1" x14ac:dyDescent="0.2">
      <c r="B52" s="216"/>
      <c r="C52" s="81"/>
      <c r="D52" s="81" t="str">
        <f>$D$14</f>
        <v>Jahr 2018</v>
      </c>
      <c r="E52" s="169">
        <v>0</v>
      </c>
      <c r="F52" s="167">
        <v>0</v>
      </c>
      <c r="G52" s="167">
        <v>0</v>
      </c>
      <c r="H52" s="167">
        <v>0</v>
      </c>
      <c r="I52" s="170">
        <v>0</v>
      </c>
    </row>
    <row r="53" spans="2:9" ht="12.75" hidden="1" customHeight="1" x14ac:dyDescent="0.2">
      <c r="B53" s="216" t="s">
        <v>114</v>
      </c>
      <c r="C53" s="123" t="s">
        <v>115</v>
      </c>
      <c r="D53" s="124" t="str">
        <f>$D$13</f>
        <v>Jahr 2019</v>
      </c>
      <c r="E53" s="163">
        <v>0</v>
      </c>
      <c r="F53" s="125">
        <v>0</v>
      </c>
      <c r="G53" s="125">
        <v>0</v>
      </c>
      <c r="H53" s="125">
        <v>0</v>
      </c>
      <c r="I53" s="164">
        <v>0</v>
      </c>
    </row>
    <row r="54" spans="2:9" ht="12.75" hidden="1" customHeight="1" x14ac:dyDescent="0.2">
      <c r="B54" s="216"/>
      <c r="C54" s="81"/>
      <c r="D54" s="81" t="str">
        <f>$D$14</f>
        <v>Jahr 2018</v>
      </c>
      <c r="E54" s="169">
        <v>0</v>
      </c>
      <c r="F54" s="167">
        <v>0</v>
      </c>
      <c r="G54" s="167">
        <v>0</v>
      </c>
      <c r="H54" s="167">
        <v>0</v>
      </c>
      <c r="I54" s="170">
        <v>0</v>
      </c>
    </row>
    <row r="55" spans="2:9" ht="12.75" hidden="1" customHeight="1" x14ac:dyDescent="0.2">
      <c r="B55" s="216" t="s">
        <v>116</v>
      </c>
      <c r="C55" s="123" t="s">
        <v>117</v>
      </c>
      <c r="D55" s="124" t="str">
        <f>$D$13</f>
        <v>Jahr 2019</v>
      </c>
      <c r="E55" s="163">
        <v>0</v>
      </c>
      <c r="F55" s="125">
        <v>0</v>
      </c>
      <c r="G55" s="125">
        <v>0</v>
      </c>
      <c r="H55" s="125">
        <v>0</v>
      </c>
      <c r="I55" s="164">
        <v>0</v>
      </c>
    </row>
    <row r="56" spans="2:9" ht="12.75" hidden="1" customHeight="1" x14ac:dyDescent="0.2">
      <c r="B56" s="216"/>
      <c r="C56" s="81"/>
      <c r="D56" s="81" t="str">
        <f>$D$14</f>
        <v>Jahr 2018</v>
      </c>
      <c r="E56" s="169">
        <v>0</v>
      </c>
      <c r="F56" s="167">
        <v>0</v>
      </c>
      <c r="G56" s="167">
        <v>0</v>
      </c>
      <c r="H56" s="167">
        <v>0</v>
      </c>
      <c r="I56" s="170">
        <v>0</v>
      </c>
    </row>
    <row r="57" spans="2:9" ht="12.75" hidden="1" customHeight="1" x14ac:dyDescent="0.2">
      <c r="B57" s="216" t="s">
        <v>118</v>
      </c>
      <c r="C57" s="123" t="s">
        <v>119</v>
      </c>
      <c r="D57" s="124" t="str">
        <f>$D$13</f>
        <v>Jahr 2019</v>
      </c>
      <c r="E57" s="163">
        <v>0</v>
      </c>
      <c r="F57" s="125">
        <v>0</v>
      </c>
      <c r="G57" s="125">
        <v>0</v>
      </c>
      <c r="H57" s="125">
        <v>0</v>
      </c>
      <c r="I57" s="164">
        <v>0</v>
      </c>
    </row>
    <row r="58" spans="2:9" ht="12.75" hidden="1" customHeight="1" x14ac:dyDescent="0.2">
      <c r="B58" s="216"/>
      <c r="C58" s="81"/>
      <c r="D58" s="81" t="str">
        <f>$D$14</f>
        <v>Jahr 2018</v>
      </c>
      <c r="E58" s="169">
        <v>0</v>
      </c>
      <c r="F58" s="167">
        <v>0</v>
      </c>
      <c r="G58" s="167">
        <v>0</v>
      </c>
      <c r="H58" s="167">
        <v>0</v>
      </c>
      <c r="I58" s="170">
        <v>0</v>
      </c>
    </row>
    <row r="59" spans="2:9" ht="12.75" hidden="1" customHeight="1" x14ac:dyDescent="0.2">
      <c r="B59" s="216" t="s">
        <v>120</v>
      </c>
      <c r="C59" s="123" t="s">
        <v>121</v>
      </c>
      <c r="D59" s="124" t="str">
        <f>$D$13</f>
        <v>Jahr 2019</v>
      </c>
      <c r="E59" s="163">
        <v>0</v>
      </c>
      <c r="F59" s="125">
        <v>0</v>
      </c>
      <c r="G59" s="125">
        <v>0</v>
      </c>
      <c r="H59" s="125">
        <v>0</v>
      </c>
      <c r="I59" s="164">
        <v>0</v>
      </c>
    </row>
    <row r="60" spans="2:9" ht="12.75" hidden="1" customHeight="1" x14ac:dyDescent="0.2">
      <c r="B60" s="216"/>
      <c r="C60" s="81"/>
      <c r="D60" s="81" t="str">
        <f>$D$14</f>
        <v>Jahr 2018</v>
      </c>
      <c r="E60" s="169">
        <v>0</v>
      </c>
      <c r="F60" s="167">
        <v>0</v>
      </c>
      <c r="G60" s="167">
        <v>0</v>
      </c>
      <c r="H60" s="167">
        <v>0</v>
      </c>
      <c r="I60" s="170">
        <v>0</v>
      </c>
    </row>
    <row r="61" spans="2:9" ht="12.75" hidden="1" customHeight="1" x14ac:dyDescent="0.2">
      <c r="B61" s="216" t="s">
        <v>122</v>
      </c>
      <c r="C61" s="123" t="s">
        <v>123</v>
      </c>
      <c r="D61" s="124" t="str">
        <f>$D$13</f>
        <v>Jahr 2019</v>
      </c>
      <c r="E61" s="163">
        <v>0</v>
      </c>
      <c r="F61" s="125">
        <v>0</v>
      </c>
      <c r="G61" s="125">
        <v>0</v>
      </c>
      <c r="H61" s="125">
        <v>0</v>
      </c>
      <c r="I61" s="164">
        <v>0</v>
      </c>
    </row>
    <row r="62" spans="2:9" ht="12.75" hidden="1" customHeight="1" x14ac:dyDescent="0.2">
      <c r="B62" s="216"/>
      <c r="C62" s="81"/>
      <c r="D62" s="81" t="str">
        <f>$D$14</f>
        <v>Jahr 2018</v>
      </c>
      <c r="E62" s="169">
        <v>0</v>
      </c>
      <c r="F62" s="167">
        <v>0</v>
      </c>
      <c r="G62" s="167">
        <v>0</v>
      </c>
      <c r="H62" s="167">
        <v>0</v>
      </c>
      <c r="I62" s="170">
        <v>0</v>
      </c>
    </row>
    <row r="63" spans="2:9" ht="12.75" hidden="1" customHeight="1" x14ac:dyDescent="0.2">
      <c r="B63" s="216" t="s">
        <v>124</v>
      </c>
      <c r="C63" s="123" t="s">
        <v>125</v>
      </c>
      <c r="D63" s="124" t="str">
        <f>$D$13</f>
        <v>Jahr 2019</v>
      </c>
      <c r="E63" s="163">
        <v>0</v>
      </c>
      <c r="F63" s="125">
        <v>0</v>
      </c>
      <c r="G63" s="125">
        <v>0</v>
      </c>
      <c r="H63" s="125">
        <v>0</v>
      </c>
      <c r="I63" s="164">
        <v>0</v>
      </c>
    </row>
    <row r="64" spans="2:9" ht="12.75" hidden="1" customHeight="1" x14ac:dyDescent="0.2">
      <c r="B64" s="216"/>
      <c r="C64" s="81"/>
      <c r="D64" s="81" t="str">
        <f>$D$14</f>
        <v>Jahr 2018</v>
      </c>
      <c r="E64" s="169">
        <v>0</v>
      </c>
      <c r="F64" s="167">
        <v>0</v>
      </c>
      <c r="G64" s="167">
        <v>0</v>
      </c>
      <c r="H64" s="167">
        <v>0</v>
      </c>
      <c r="I64" s="170">
        <v>0</v>
      </c>
    </row>
    <row r="65" spans="2:9" ht="12.75" hidden="1" customHeight="1" x14ac:dyDescent="0.2">
      <c r="B65" s="216" t="s">
        <v>126</v>
      </c>
      <c r="C65" s="123" t="s">
        <v>127</v>
      </c>
      <c r="D65" s="124" t="str">
        <f>$D$13</f>
        <v>Jahr 2019</v>
      </c>
      <c r="E65" s="163">
        <v>0</v>
      </c>
      <c r="F65" s="125">
        <v>0</v>
      </c>
      <c r="G65" s="125">
        <v>0</v>
      </c>
      <c r="H65" s="125">
        <v>0</v>
      </c>
      <c r="I65" s="164">
        <v>0</v>
      </c>
    </row>
    <row r="66" spans="2:9" ht="12.75" hidden="1" customHeight="1" x14ac:dyDescent="0.2">
      <c r="B66" s="216"/>
      <c r="C66" s="81"/>
      <c r="D66" s="81" t="str">
        <f>$D$14</f>
        <v>Jahr 2018</v>
      </c>
      <c r="E66" s="169">
        <v>0</v>
      </c>
      <c r="F66" s="167">
        <v>0</v>
      </c>
      <c r="G66" s="167">
        <v>0</v>
      </c>
      <c r="H66" s="167">
        <v>0</v>
      </c>
      <c r="I66" s="170">
        <v>0</v>
      </c>
    </row>
    <row r="67" spans="2:9" ht="12.75" hidden="1" customHeight="1" x14ac:dyDescent="0.2">
      <c r="B67" s="216" t="s">
        <v>128</v>
      </c>
      <c r="C67" s="123" t="s">
        <v>129</v>
      </c>
      <c r="D67" s="124" t="str">
        <f>$D$13</f>
        <v>Jahr 2019</v>
      </c>
      <c r="E67" s="163">
        <v>0</v>
      </c>
      <c r="F67" s="125">
        <v>0</v>
      </c>
      <c r="G67" s="125">
        <v>0</v>
      </c>
      <c r="H67" s="125">
        <v>0</v>
      </c>
      <c r="I67" s="164">
        <v>0</v>
      </c>
    </row>
    <row r="68" spans="2:9" ht="12.75" hidden="1" customHeight="1" x14ac:dyDescent="0.2">
      <c r="B68" s="216"/>
      <c r="C68" s="81"/>
      <c r="D68" s="81" t="str">
        <f>$D$14</f>
        <v>Jahr 2018</v>
      </c>
      <c r="E68" s="169">
        <v>0</v>
      </c>
      <c r="F68" s="167">
        <v>0</v>
      </c>
      <c r="G68" s="167">
        <v>0</v>
      </c>
      <c r="H68" s="167">
        <v>0</v>
      </c>
      <c r="I68" s="170">
        <v>0</v>
      </c>
    </row>
    <row r="69" spans="2:9" ht="12.75" hidden="1" customHeight="1" x14ac:dyDescent="0.2">
      <c r="B69" s="216" t="s">
        <v>130</v>
      </c>
      <c r="C69" s="123" t="s">
        <v>131</v>
      </c>
      <c r="D69" s="124" t="str">
        <f>$D$13</f>
        <v>Jahr 2019</v>
      </c>
      <c r="E69" s="163">
        <v>0</v>
      </c>
      <c r="F69" s="125">
        <v>0</v>
      </c>
      <c r="G69" s="125">
        <v>0</v>
      </c>
      <c r="H69" s="125">
        <v>0</v>
      </c>
      <c r="I69" s="164">
        <v>0</v>
      </c>
    </row>
    <row r="70" spans="2:9" ht="12.75" hidden="1" customHeight="1" x14ac:dyDescent="0.2">
      <c r="B70" s="216"/>
      <c r="C70" s="81"/>
      <c r="D70" s="81" t="str">
        <f>$D$14</f>
        <v>Jahr 2018</v>
      </c>
      <c r="E70" s="169">
        <v>0</v>
      </c>
      <c r="F70" s="167">
        <v>0</v>
      </c>
      <c r="G70" s="167">
        <v>0</v>
      </c>
      <c r="H70" s="167">
        <v>0</v>
      </c>
      <c r="I70" s="170">
        <v>0</v>
      </c>
    </row>
    <row r="71" spans="2:9" ht="12.75" hidden="1" customHeight="1" x14ac:dyDescent="0.2">
      <c r="B71" s="216" t="s">
        <v>132</v>
      </c>
      <c r="C71" s="123" t="s">
        <v>133</v>
      </c>
      <c r="D71" s="124" t="str">
        <f>$D$13</f>
        <v>Jahr 2019</v>
      </c>
      <c r="E71" s="163">
        <v>0</v>
      </c>
      <c r="F71" s="125">
        <v>0</v>
      </c>
      <c r="G71" s="125">
        <v>0</v>
      </c>
      <c r="H71" s="125">
        <v>0</v>
      </c>
      <c r="I71" s="164">
        <v>0</v>
      </c>
    </row>
    <row r="72" spans="2:9" ht="12.75" hidden="1" customHeight="1" x14ac:dyDescent="0.2">
      <c r="B72" s="216"/>
      <c r="C72" s="81"/>
      <c r="D72" s="81" t="str">
        <f>$D$14</f>
        <v>Jahr 2018</v>
      </c>
      <c r="E72" s="169">
        <v>0</v>
      </c>
      <c r="F72" s="167">
        <v>0</v>
      </c>
      <c r="G72" s="167">
        <v>0</v>
      </c>
      <c r="H72" s="167">
        <v>0</v>
      </c>
      <c r="I72" s="170">
        <v>0</v>
      </c>
    </row>
    <row r="73" spans="2:9" ht="12.75" hidden="1" customHeight="1" x14ac:dyDescent="0.2">
      <c r="B73" s="216" t="s">
        <v>134</v>
      </c>
      <c r="C73" s="123" t="s">
        <v>135</v>
      </c>
      <c r="D73" s="124" t="str">
        <f>$D$13</f>
        <v>Jahr 2019</v>
      </c>
      <c r="E73" s="163">
        <v>0</v>
      </c>
      <c r="F73" s="125">
        <v>0</v>
      </c>
      <c r="G73" s="125">
        <v>0</v>
      </c>
      <c r="H73" s="125">
        <v>0</v>
      </c>
      <c r="I73" s="164">
        <v>0</v>
      </c>
    </row>
    <row r="74" spans="2:9" ht="12.75" hidden="1" customHeight="1" x14ac:dyDescent="0.2">
      <c r="B74" s="216"/>
      <c r="C74" s="81"/>
      <c r="D74" s="81" t="str">
        <f>$D$14</f>
        <v>Jahr 2018</v>
      </c>
      <c r="E74" s="169">
        <v>0</v>
      </c>
      <c r="F74" s="167">
        <v>0</v>
      </c>
      <c r="G74" s="167">
        <v>0</v>
      </c>
      <c r="H74" s="167">
        <v>0</v>
      </c>
      <c r="I74" s="170">
        <v>0</v>
      </c>
    </row>
    <row r="75" spans="2:9" ht="12.75" hidden="1" customHeight="1" x14ac:dyDescent="0.2">
      <c r="B75" s="216" t="s">
        <v>136</v>
      </c>
      <c r="C75" s="123" t="s">
        <v>137</v>
      </c>
      <c r="D75" s="124" t="str">
        <f>$D$13</f>
        <v>Jahr 2019</v>
      </c>
      <c r="E75" s="163">
        <v>0</v>
      </c>
      <c r="F75" s="125">
        <v>0</v>
      </c>
      <c r="G75" s="125">
        <v>0</v>
      </c>
      <c r="H75" s="125">
        <v>0</v>
      </c>
      <c r="I75" s="164">
        <v>0</v>
      </c>
    </row>
    <row r="76" spans="2:9" ht="12.75" hidden="1" customHeight="1" x14ac:dyDescent="0.2">
      <c r="B76" s="216"/>
      <c r="C76" s="81"/>
      <c r="D76" s="81" t="str">
        <f>$D$14</f>
        <v>Jahr 2018</v>
      </c>
      <c r="E76" s="169">
        <v>0</v>
      </c>
      <c r="F76" s="167">
        <v>0</v>
      </c>
      <c r="G76" s="167">
        <v>0</v>
      </c>
      <c r="H76" s="167">
        <v>0</v>
      </c>
      <c r="I76" s="170">
        <v>0</v>
      </c>
    </row>
    <row r="77" spans="2:9" ht="12.75" hidden="1" customHeight="1" x14ac:dyDescent="0.2">
      <c r="B77" s="216" t="s">
        <v>138</v>
      </c>
      <c r="C77" s="123" t="s">
        <v>139</v>
      </c>
      <c r="D77" s="124" t="str">
        <f>$D$13</f>
        <v>Jahr 2019</v>
      </c>
      <c r="E77" s="163">
        <v>0</v>
      </c>
      <c r="F77" s="125">
        <v>0</v>
      </c>
      <c r="G77" s="125">
        <v>0</v>
      </c>
      <c r="H77" s="125">
        <v>0</v>
      </c>
      <c r="I77" s="164">
        <v>0</v>
      </c>
    </row>
    <row r="78" spans="2:9" ht="12.75" hidden="1" customHeight="1" x14ac:dyDescent="0.2">
      <c r="B78" s="216"/>
      <c r="C78" s="81"/>
      <c r="D78" s="81" t="str">
        <f>$D$14</f>
        <v>Jahr 2018</v>
      </c>
      <c r="E78" s="169">
        <v>0</v>
      </c>
      <c r="F78" s="167">
        <v>0</v>
      </c>
      <c r="G78" s="167">
        <v>0</v>
      </c>
      <c r="H78" s="167">
        <v>0</v>
      </c>
      <c r="I78" s="170">
        <v>0</v>
      </c>
    </row>
    <row r="79" spans="2:9" ht="12.75" hidden="1" customHeight="1" x14ac:dyDescent="0.2">
      <c r="B79" s="216" t="s">
        <v>140</v>
      </c>
      <c r="C79" s="123" t="s">
        <v>141</v>
      </c>
      <c r="D79" s="124" t="str">
        <f>$D$13</f>
        <v>Jahr 2019</v>
      </c>
      <c r="E79" s="163">
        <v>0</v>
      </c>
      <c r="F79" s="125">
        <v>0</v>
      </c>
      <c r="G79" s="125">
        <v>0</v>
      </c>
      <c r="H79" s="125">
        <v>0</v>
      </c>
      <c r="I79" s="164">
        <v>0</v>
      </c>
    </row>
    <row r="80" spans="2:9" ht="12.75" hidden="1" customHeight="1" x14ac:dyDescent="0.2">
      <c r="B80" s="216"/>
      <c r="C80" s="81"/>
      <c r="D80" s="81" t="str">
        <f>$D$14</f>
        <v>Jahr 2018</v>
      </c>
      <c r="E80" s="169">
        <v>0</v>
      </c>
      <c r="F80" s="167">
        <v>0</v>
      </c>
      <c r="G80" s="167">
        <v>0</v>
      </c>
      <c r="H80" s="167">
        <v>0</v>
      </c>
      <c r="I80" s="170">
        <v>0</v>
      </c>
    </row>
    <row r="81" spans="2:9" ht="12.75" hidden="1" customHeight="1" x14ac:dyDescent="0.2">
      <c r="B81" s="216" t="s">
        <v>142</v>
      </c>
      <c r="C81" s="123" t="s">
        <v>143</v>
      </c>
      <c r="D81" s="124" t="str">
        <f>$D$13</f>
        <v>Jahr 2019</v>
      </c>
      <c r="E81" s="163">
        <v>0</v>
      </c>
      <c r="F81" s="125">
        <v>0</v>
      </c>
      <c r="G81" s="125">
        <v>0</v>
      </c>
      <c r="H81" s="125">
        <v>0</v>
      </c>
      <c r="I81" s="164">
        <v>0</v>
      </c>
    </row>
    <row r="82" spans="2:9" ht="12.75" hidden="1" customHeight="1" x14ac:dyDescent="0.2">
      <c r="B82" s="216"/>
      <c r="C82" s="81"/>
      <c r="D82" s="81" t="str">
        <f>$D$14</f>
        <v>Jahr 2018</v>
      </c>
      <c r="E82" s="169">
        <v>0</v>
      </c>
      <c r="F82" s="167">
        <v>0</v>
      </c>
      <c r="G82" s="167">
        <v>0</v>
      </c>
      <c r="H82" s="167">
        <v>0</v>
      </c>
      <c r="I82" s="170">
        <v>0</v>
      </c>
    </row>
    <row r="83" spans="2:9" ht="12.75" hidden="1" customHeight="1" x14ac:dyDescent="0.2">
      <c r="B83" s="216" t="s">
        <v>144</v>
      </c>
      <c r="C83" s="123" t="s">
        <v>145</v>
      </c>
      <c r="D83" s="124" t="str">
        <f>$D$13</f>
        <v>Jahr 2019</v>
      </c>
      <c r="E83" s="163">
        <v>0</v>
      </c>
      <c r="F83" s="125">
        <v>0</v>
      </c>
      <c r="G83" s="125">
        <v>0</v>
      </c>
      <c r="H83" s="125">
        <v>0</v>
      </c>
      <c r="I83" s="164">
        <v>0</v>
      </c>
    </row>
    <row r="84" spans="2:9" ht="12.75" hidden="1" customHeight="1" x14ac:dyDescent="0.2">
      <c r="B84" s="216"/>
      <c r="C84" s="81"/>
      <c r="D84" s="81" t="str">
        <f>$D$14</f>
        <v>Jahr 2018</v>
      </c>
      <c r="E84" s="169">
        <v>0</v>
      </c>
      <c r="F84" s="167">
        <v>0</v>
      </c>
      <c r="G84" s="167">
        <v>0</v>
      </c>
      <c r="H84" s="167">
        <v>0</v>
      </c>
      <c r="I84" s="170">
        <v>0</v>
      </c>
    </row>
    <row r="85" spans="2:9" ht="12.75" customHeight="1" x14ac:dyDescent="0.2">
      <c r="B85" s="216" t="s">
        <v>146</v>
      </c>
      <c r="C85" s="123" t="s">
        <v>147</v>
      </c>
      <c r="D85" s="124" t="str">
        <f>$D$13</f>
        <v>Jahr 2019</v>
      </c>
      <c r="E85" s="163">
        <v>30</v>
      </c>
      <c r="F85" s="125">
        <v>0</v>
      </c>
      <c r="G85" s="125">
        <v>0</v>
      </c>
      <c r="H85" s="125">
        <v>0</v>
      </c>
      <c r="I85" s="164">
        <v>30</v>
      </c>
    </row>
    <row r="86" spans="2:9" ht="12.75" customHeight="1" x14ac:dyDescent="0.2">
      <c r="B86" s="216"/>
      <c r="C86" s="81"/>
      <c r="D86" s="81" t="str">
        <f>$D$14</f>
        <v>Jahr 2018</v>
      </c>
      <c r="E86" s="169">
        <v>30</v>
      </c>
      <c r="F86" s="167">
        <v>0</v>
      </c>
      <c r="G86" s="167">
        <v>0</v>
      </c>
      <c r="H86" s="167">
        <v>0</v>
      </c>
      <c r="I86" s="170">
        <v>30</v>
      </c>
    </row>
    <row r="87" spans="2:9" ht="12.75" hidden="1" customHeight="1" x14ac:dyDescent="0.2">
      <c r="B87" s="216" t="s">
        <v>148</v>
      </c>
      <c r="C87" s="123" t="s">
        <v>149</v>
      </c>
      <c r="D87" s="124" t="str">
        <f>$D$13</f>
        <v>Jahr 2019</v>
      </c>
      <c r="E87" s="163">
        <v>0</v>
      </c>
      <c r="F87" s="125">
        <v>0</v>
      </c>
      <c r="G87" s="125">
        <v>0</v>
      </c>
      <c r="H87" s="125">
        <v>0</v>
      </c>
      <c r="I87" s="164">
        <v>0</v>
      </c>
    </row>
    <row r="88" spans="2:9" ht="12.75" hidden="1" customHeight="1" x14ac:dyDescent="0.2">
      <c r="B88" s="218"/>
      <c r="C88" s="219"/>
      <c r="D88" s="219" t="str">
        <f>$D$14</f>
        <v>Jahr 2018</v>
      </c>
      <c r="E88" s="176">
        <v>0</v>
      </c>
      <c r="F88" s="174">
        <v>0</v>
      </c>
      <c r="G88" s="174">
        <v>0</v>
      </c>
      <c r="H88" s="174">
        <v>0</v>
      </c>
      <c r="I88" s="177">
        <v>0</v>
      </c>
    </row>
    <row r="89" spans="2:9" ht="20.100000000000001" customHeight="1" x14ac:dyDescent="0.2">
      <c r="C89" s="220" t="str">
        <f>IF(INT(AktJahrMonat)&gt;201503,"","Hinweis: Die detaillierten Weiteren Deckungswerte werden erst ab Q2 2014 erfasst; für die vorausgehenden Quartale liegen bislang keine geeigneten Daten vor.")</f>
        <v/>
      </c>
      <c r="D89" s="221"/>
      <c r="E89" s="221"/>
      <c r="F89" s="221"/>
      <c r="G89" s="221"/>
      <c r="H89" s="221"/>
      <c r="I89" s="221"/>
    </row>
    <row r="90" spans="2:9" ht="6" customHeight="1" x14ac:dyDescent="0.2"/>
  </sheetData>
  <mergeCells count="4">
    <mergeCell ref="F9:F11"/>
    <mergeCell ref="G9:H9"/>
    <mergeCell ref="I9:I11"/>
    <mergeCell ref="G10:G11"/>
  </mergeCells>
  <printOptions horizontalCentered="1"/>
  <pageMargins left="0.78749999999999998" right="0.59027777777777801" top="0.98402777777777795" bottom="0.98402777777777795" header="0.51180555555555496" footer="0.51180555555555496"/>
  <pageSetup paperSize="9" scale="72" orientation="portrait" r:id="rId1"/>
  <headerFooter>
    <oddFooter>&amp;L&amp;8 &amp;C&amp;8 &amp;R&amp;8 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150</vt:i4>
      </vt:variant>
    </vt:vector>
  </HeadingPairs>
  <TitlesOfParts>
    <vt:vector size="164" baseType="lpstr">
      <vt:lpstr>StTai</vt:lpstr>
      <vt:lpstr>StTal</vt:lpstr>
      <vt:lpstr>StTag</vt:lpstr>
      <vt:lpstr>StTdh</vt:lpstr>
      <vt:lpstr>StTdo</vt:lpstr>
      <vt:lpstr>StTdoR</vt:lpstr>
      <vt:lpstr>StTds</vt:lpstr>
      <vt:lpstr>StTdf</vt:lpstr>
      <vt:lpstr>StTwh</vt:lpstr>
      <vt:lpstr>StTwo</vt:lpstr>
      <vt:lpstr>StTws</vt:lpstr>
      <vt:lpstr>StTwf</vt:lpstr>
      <vt:lpstr>StTk</vt:lpstr>
      <vt:lpstr>Steuertabelle</vt:lpstr>
      <vt:lpstr>AktJahr</vt:lpstr>
      <vt:lpstr>AktJahrMonat</vt:lpstr>
      <vt:lpstr>AktMonat</vt:lpstr>
      <vt:lpstr>AktQuartal</vt:lpstr>
      <vt:lpstr>AktQuartKurz</vt:lpstr>
      <vt:lpstr>AusfInstitut</vt:lpstr>
      <vt:lpstr>AuswertBasis</vt:lpstr>
      <vt:lpstr>CsvDateiName</vt:lpstr>
      <vt:lpstr>Datenart</vt:lpstr>
      <vt:lpstr>Steuertabelle!Druckbereich</vt:lpstr>
      <vt:lpstr>StTag!Druckbereich</vt:lpstr>
      <vt:lpstr>StTai!Druckbereich</vt:lpstr>
      <vt:lpstr>StTal!Druckbereich</vt:lpstr>
      <vt:lpstr>StTdf!Druckbereich</vt:lpstr>
      <vt:lpstr>StTdh!Druckbereich</vt:lpstr>
      <vt:lpstr>StTdo!Druckbereich</vt:lpstr>
      <vt:lpstr>StTdoR!Druckbereich</vt:lpstr>
      <vt:lpstr>StTds!Druckbereich</vt:lpstr>
      <vt:lpstr>StTk!Druckbereich</vt:lpstr>
      <vt:lpstr>StTwf!Druckbereich</vt:lpstr>
      <vt:lpstr>StTwh!Druckbereich</vt:lpstr>
      <vt:lpstr>StTwo!Druckbereich</vt:lpstr>
      <vt:lpstr>StTws!Druckbereich</vt:lpstr>
      <vt:lpstr>StTdf!Drucktitel</vt:lpstr>
      <vt:lpstr>StTdh!Drucktitel</vt:lpstr>
      <vt:lpstr>StTdo!Drucktitel</vt:lpstr>
      <vt:lpstr>StTdoR!Drucktitel</vt:lpstr>
      <vt:lpstr>StTds!Drucktitel</vt:lpstr>
      <vt:lpstr>StTwf!Drucktitel</vt:lpstr>
      <vt:lpstr>StTwh!Drucktitel</vt:lpstr>
      <vt:lpstr>StTwo!Drucktitel</vt:lpstr>
      <vt:lpstr>StTws!Drucktitel</vt:lpstr>
      <vt:lpstr>Einheit_Waehrung</vt:lpstr>
      <vt:lpstr>EndeBehOk</vt:lpstr>
      <vt:lpstr>ErstDatum</vt:lpstr>
      <vt:lpstr>ErstelltAm</vt:lpstr>
      <vt:lpstr>StTdf!Excel_BuiltIn_Print_Titles</vt:lpstr>
      <vt:lpstr>StTdh!Excel_BuiltIn_Print_Titles</vt:lpstr>
      <vt:lpstr>StTdo!Excel_BuiltIn_Print_Titles</vt:lpstr>
      <vt:lpstr>StTdoR!Excel_BuiltIn_Print_Titles</vt:lpstr>
      <vt:lpstr>StTds!Excel_BuiltIn_Print_Titles</vt:lpstr>
      <vt:lpstr>StTwf!Excel_BuiltIn_Print_Titles</vt:lpstr>
      <vt:lpstr>StTwh!Excel_BuiltIn_Print_Titles</vt:lpstr>
      <vt:lpstr>StTwo!Excel_BuiltIn_Print_Titles</vt:lpstr>
      <vt:lpstr>StTws!Excel_BuiltIn_Print_Titles</vt:lpstr>
      <vt:lpstr>FnRwbBerF</vt:lpstr>
      <vt:lpstr>FnRwbBerH</vt:lpstr>
      <vt:lpstr>FnRwbBerO</vt:lpstr>
      <vt:lpstr>FnRwbBerS</vt:lpstr>
      <vt:lpstr>Institut</vt:lpstr>
      <vt:lpstr>InstitutsBez</vt:lpstr>
      <vt:lpstr>KomprimOk</vt:lpstr>
      <vt:lpstr>KzKomprimierung</vt:lpstr>
      <vt:lpstr>KzMitBuLand</vt:lpstr>
      <vt:lpstr>KzRbwBerF</vt:lpstr>
      <vt:lpstr>KzRbwBerH</vt:lpstr>
      <vt:lpstr>KzRbwBerO</vt:lpstr>
      <vt:lpstr>KzRbwBerS</vt:lpstr>
      <vt:lpstr>Leer</vt:lpstr>
      <vt:lpstr>MapArt</vt:lpstr>
      <vt:lpstr>MapVersDat</vt:lpstr>
      <vt:lpstr>MapVersNr</vt:lpstr>
      <vt:lpstr>NotizOhneInstitute</vt:lpstr>
      <vt:lpstr>ProgVersDat</vt:lpstr>
      <vt:lpstr>ProgVersNr</vt:lpstr>
      <vt:lpstr>RelevInstitute</vt:lpstr>
      <vt:lpstr>SdDezStellen</vt:lpstr>
      <vt:lpstr>StatistikBez</vt:lpstr>
      <vt:lpstr>StatistikNr</vt:lpstr>
      <vt:lpstr>Stichtag</vt:lpstr>
      <vt:lpstr>TagFussnoteH</vt:lpstr>
      <vt:lpstr>TagFussnoteO</vt:lpstr>
      <vt:lpstr>TagWertBerF</vt:lpstr>
      <vt:lpstr>TagWertBerH</vt:lpstr>
      <vt:lpstr>TagWertBerS</vt:lpstr>
      <vt:lpstr>TaiBerAdresse</vt:lpstr>
      <vt:lpstr>TaiBerLogo</vt:lpstr>
      <vt:lpstr>TaiFussnote</vt:lpstr>
      <vt:lpstr>TaiFussNoteF</vt:lpstr>
      <vt:lpstr>TaiFussNoteH</vt:lpstr>
      <vt:lpstr>TaiFussNoteO</vt:lpstr>
      <vt:lpstr>TaiFussNoteS</vt:lpstr>
      <vt:lpstr>TaiUebRbw1</vt:lpstr>
      <vt:lpstr>TaiUebRbw2</vt:lpstr>
      <vt:lpstr>TaiUebRbw3</vt:lpstr>
      <vt:lpstr>TaiUebRbw4</vt:lpstr>
      <vt:lpstr>TaiWertBerF</vt:lpstr>
      <vt:lpstr>TaiWertBerH</vt:lpstr>
      <vt:lpstr>TaiWertBerO</vt:lpstr>
      <vt:lpstr>TaiWertBerS</vt:lpstr>
      <vt:lpstr>TalFussnote</vt:lpstr>
      <vt:lpstr>TalWertBerF</vt:lpstr>
      <vt:lpstr>TalWertBerH</vt:lpstr>
      <vt:lpstr>TalWertBerO</vt:lpstr>
      <vt:lpstr>TalWertBerS</vt:lpstr>
      <vt:lpstr>TdfBerGesamt</vt:lpstr>
      <vt:lpstr>TdfBerStaaten</vt:lpstr>
      <vt:lpstr>TdfBerWerte</vt:lpstr>
      <vt:lpstr>TdfUebSumme</vt:lpstr>
      <vt:lpstr>TdfWertBer</vt:lpstr>
      <vt:lpstr>TdhBerGesamt</vt:lpstr>
      <vt:lpstr>TdhBerStaaten</vt:lpstr>
      <vt:lpstr>TdhFussnote</vt:lpstr>
      <vt:lpstr>TdhUebInsgesamt</vt:lpstr>
      <vt:lpstr>TdhWertBerG</vt:lpstr>
      <vt:lpstr>TdhWertBerR</vt:lpstr>
      <vt:lpstr>TdhWertBerW</vt:lpstr>
      <vt:lpstr>TdoBerGesamt</vt:lpstr>
      <vt:lpstr>TdoBerStaaten</vt:lpstr>
      <vt:lpstr>StTdo!TdoFussnoteA</vt:lpstr>
      <vt:lpstr>StTdo!TdoFussnoteG</vt:lpstr>
      <vt:lpstr>StTdo!TdoFussnoteR</vt:lpstr>
      <vt:lpstr>TdoUebSumDw</vt:lpstr>
      <vt:lpstr>TdoUebSumLf</vt:lpstr>
      <vt:lpstr>TdoUebSumRl</vt:lpstr>
      <vt:lpstr>TdoWertBerD</vt:lpstr>
      <vt:lpstr>StTwf!TdoWertBerG</vt:lpstr>
      <vt:lpstr>StTwh!TdoWertBerG</vt:lpstr>
      <vt:lpstr>StTwo!TdoWertBerG</vt:lpstr>
      <vt:lpstr>StTws!TdoWertBerG</vt:lpstr>
      <vt:lpstr>TdoWertBerG</vt:lpstr>
      <vt:lpstr>TdoWertBerL</vt:lpstr>
      <vt:lpstr>TdoWertBerR</vt:lpstr>
      <vt:lpstr>TdsBerGesamt</vt:lpstr>
      <vt:lpstr>TdsBerStaaten</vt:lpstr>
      <vt:lpstr>TdsBerWerte</vt:lpstr>
      <vt:lpstr>TdsUebSumme</vt:lpstr>
      <vt:lpstr>TdsWertBer</vt:lpstr>
      <vt:lpstr>TkBerFlu</vt:lpstr>
      <vt:lpstr>TkBerHyp</vt:lpstr>
      <vt:lpstr>TkBerOef</vt:lpstr>
      <vt:lpstr>TkBerSch</vt:lpstr>
      <vt:lpstr>TkFussnote</vt:lpstr>
      <vt:lpstr>TvDatenart</vt:lpstr>
      <vt:lpstr>TvInstArt</vt:lpstr>
      <vt:lpstr>TvInstitute</vt:lpstr>
      <vt:lpstr>StTwf!TwBerStaaten</vt:lpstr>
      <vt:lpstr>StTwh!TwBerStaaten</vt:lpstr>
      <vt:lpstr>StTwo!TwBerStaaten</vt:lpstr>
      <vt:lpstr>StTws!TwBerStaaten</vt:lpstr>
      <vt:lpstr>StTwf!TwFussnote</vt:lpstr>
      <vt:lpstr>StTwh!TwFussnote</vt:lpstr>
      <vt:lpstr>StTwo!TwFussnote</vt:lpstr>
      <vt:lpstr>StTws!TwFussnote</vt:lpstr>
      <vt:lpstr>UebInstitutQuartal</vt:lpstr>
      <vt:lpstr>Version</vt:lpstr>
      <vt:lpstr>WaehrEinheit</vt:lpstr>
      <vt:lpstr>Waehrung</vt:lpstr>
      <vt:lpstr>WaehrungM</vt:lpstr>
      <vt:lpstr>WaehrungT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Mustermappe für Statistik gemäß §28 PfandBG</dc:title>
  <dc:creator>Peter Müller</dc:creator>
  <cp:lastModifiedBy>Al Kamand, Christiana</cp:lastModifiedBy>
  <cp:revision>41</cp:revision>
  <cp:lastPrinted>2019-10-22T11:09:15Z</cp:lastPrinted>
  <dcterms:created xsi:type="dcterms:W3CDTF">2004-12-14T14:06:41Z</dcterms:created>
  <dcterms:modified xsi:type="dcterms:W3CDTF">2019-10-22T11:10:14Z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V GUID">
    <vt:lpwstr>20ea644d-869c-4b14-8fba-3667ed3d4754</vt:lpwstr>
  </property>
</Properties>
</file>